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85" windowWidth="19140" windowHeight="7500"/>
  </bookViews>
  <sheets>
    <sheet name="ПОБЕДИТЕЛИ" sheetId="2" r:id="rId1"/>
    <sheet name="не вошедшие в рейтинг" sheetId="3" r:id="rId2"/>
  </sheets>
  <definedNames>
    <definedName name="_xlnm.Print_Area" localSheetId="1">'не вошедшие в рейтинг'!$A$1:$H$14</definedName>
    <definedName name="_xlnm.Print_Area" localSheetId="0">ПОБЕДИТЕЛИ!$A$1:$H$44</definedName>
  </definedNames>
  <calcPr calcId="144525"/>
</workbook>
</file>

<file path=xl/calcChain.xml><?xml version="1.0" encoding="utf-8"?>
<calcChain xmlns="http://schemas.openxmlformats.org/spreadsheetml/2006/main">
  <c r="F37" i="2" l="1"/>
  <c r="E37" i="2"/>
  <c r="D37" i="2"/>
  <c r="D44" i="2"/>
  <c r="E14" i="3" l="1"/>
  <c r="F14" i="3"/>
  <c r="G14" i="3"/>
  <c r="H14" i="3"/>
  <c r="D14" i="3"/>
  <c r="E43" i="2" l="1"/>
  <c r="F43" i="2"/>
  <c r="G43" i="2"/>
  <c r="H43" i="2"/>
  <c r="D40" i="2"/>
  <c r="D41" i="2"/>
  <c r="D42" i="2"/>
  <c r="D39" i="2"/>
  <c r="E44" i="2"/>
  <c r="E36" i="2"/>
  <c r="F36" i="2"/>
  <c r="G36" i="2"/>
  <c r="H36" i="2"/>
  <c r="D35" i="2"/>
  <c r="D36" i="2" s="1"/>
  <c r="E34" i="2"/>
  <c r="F34" i="2"/>
  <c r="G34" i="2"/>
  <c r="H34" i="2"/>
  <c r="D33" i="2"/>
  <c r="D34" i="2" s="1"/>
  <c r="E32" i="2"/>
  <c r="F32" i="2"/>
  <c r="G32" i="2"/>
  <c r="H32" i="2"/>
  <c r="D29" i="2"/>
  <c r="D30" i="2"/>
  <c r="D31" i="2"/>
  <c r="D28" i="2"/>
  <c r="D32" i="2" s="1"/>
  <c r="E27" i="2"/>
  <c r="F27" i="2"/>
  <c r="G27" i="2"/>
  <c r="H27" i="2"/>
  <c r="D26" i="2"/>
  <c r="D25" i="2"/>
  <c r="D27" i="2" s="1"/>
  <c r="E24" i="2"/>
  <c r="F24" i="2"/>
  <c r="G24" i="2"/>
  <c r="H24" i="2"/>
  <c r="D22" i="2"/>
  <c r="D23" i="2"/>
  <c r="D21" i="2"/>
  <c r="D24" i="2" s="1"/>
  <c r="E20" i="2"/>
  <c r="F20" i="2"/>
  <c r="G20" i="2"/>
  <c r="H20" i="2"/>
  <c r="D19" i="2"/>
  <c r="D20" i="2" s="1"/>
  <c r="E18" i="2"/>
  <c r="F18" i="2"/>
  <c r="G18" i="2"/>
  <c r="H18" i="2"/>
  <c r="D12" i="2"/>
  <c r="D13" i="2"/>
  <c r="D14" i="2"/>
  <c r="D15" i="2"/>
  <c r="D16" i="2"/>
  <c r="D17" i="2"/>
  <c r="D11" i="2"/>
  <c r="E10" i="2"/>
  <c r="F10" i="2"/>
  <c r="G10" i="2"/>
  <c r="H10" i="2"/>
  <c r="E8" i="2"/>
  <c r="F8" i="2"/>
  <c r="F44" i="2" s="1"/>
  <c r="G8" i="2"/>
  <c r="G37" i="2" s="1"/>
  <c r="G44" i="2" s="1"/>
  <c r="H8" i="2"/>
  <c r="H37" i="2" s="1"/>
  <c r="H44" i="2" s="1"/>
  <c r="D7" i="2"/>
  <c r="D6" i="2"/>
  <c r="D8" i="2" s="1"/>
  <c r="D13" i="3"/>
  <c r="D12" i="3"/>
  <c r="D11" i="3"/>
  <c r="D10" i="3"/>
  <c r="D9" i="3"/>
  <c r="D8" i="3"/>
  <c r="D7" i="3"/>
  <c r="D6" i="3"/>
  <c r="D18" i="2" l="1"/>
  <c r="D43" i="2"/>
  <c r="D9" i="2"/>
  <c r="D10" i="2" s="1"/>
</calcChain>
</file>

<file path=xl/sharedStrings.xml><?xml version="1.0" encoding="utf-8"?>
<sst xmlns="http://schemas.openxmlformats.org/spreadsheetml/2006/main" count="82" uniqueCount="57">
  <si>
    <t>Населенный пункт</t>
  </si>
  <si>
    <t>Итого</t>
  </si>
  <si>
    <t>Общая стоимость проектов, руб.</t>
  </si>
  <si>
    <t>Расходы из бюджетов поселений Нефтеюганского района, руб.</t>
  </si>
  <si>
    <t>с.п. Салым</t>
  </si>
  <si>
    <t>с.п. Куть-Ях</t>
  </si>
  <si>
    <t>с.п. Каркатеевы</t>
  </si>
  <si>
    <t>с.п. Усть-Юган</t>
  </si>
  <si>
    <t>г.п. Пойковский</t>
  </si>
  <si>
    <t>с.п. Лемпино</t>
  </si>
  <si>
    <t>с.п. Сингапай</t>
  </si>
  <si>
    <t>Наименование проектов</t>
  </si>
  <si>
    <t>Софинансирование от населения, руб.</t>
  </si>
  <si>
    <t>№ п/п</t>
  </si>
  <si>
    <t>Софинансирование от индивидуальных предпринимателей и юридических лиц, руб</t>
  </si>
  <si>
    <t>с.п. Сентябрьский</t>
  </si>
  <si>
    <t>с. Чеускино</t>
  </si>
  <si>
    <t>Объемы финансирования проектов "Народный бюджет" в Нефтеюганском районе в 2019 году</t>
  </si>
  <si>
    <t>"Уютный двор - красивая Россия"</t>
  </si>
  <si>
    <t>"Яркий дом, яркий двор, яркий регион"</t>
  </si>
  <si>
    <t>"Дворик на Садовой"</t>
  </si>
  <si>
    <t>"Сенсорный сад-пяти чувств"</t>
  </si>
  <si>
    <t>"Устройство скейт-парка"</t>
  </si>
  <si>
    <t>"Цветущий поселок"</t>
  </si>
  <si>
    <t>"Наш дом"   Ограждение домов по ул. Круг Б-3 д. 37,38,39</t>
  </si>
  <si>
    <t>"В гостях хорошо, а дома лучше" Благоустройство придомовой территории д. № 47 по ул.Круг В-1</t>
  </si>
  <si>
    <t>"Мое счастливое детство"    Обустройство детской площадки д. 55</t>
  </si>
  <si>
    <t xml:space="preserve">"Мой дом – моя крепость"    Ограждение домов № 44,45,46 по ул. Круг В-1 </t>
  </si>
  <si>
    <t xml:space="preserve">«Заборчик»  Ограждение домов по ул. Круг Б-3 д. 36, 40, 43 </t>
  </si>
  <si>
    <t>"Обустройство придомовой территории" д.17а по ул. Центральная с. Чеускино"</t>
  </si>
  <si>
    <t>"Безопасный спорт"</t>
  </si>
  <si>
    <t>"Комфортная среда досуга"</t>
  </si>
  <si>
    <t>"Радужные дома"</t>
  </si>
  <si>
    <t>"Цветной двор"</t>
  </si>
  <si>
    <t>Арт-локация  "Я люблю Лемпино"</t>
  </si>
  <si>
    <t>"Детская игровая площадка на Солнечной"</t>
  </si>
  <si>
    <t>"Ограждение ТСН "Боровое" по ул. проезд Магистральный"</t>
  </si>
  <si>
    <t xml:space="preserve">"Устройство ливневого водоотвода автомобильной дороги по ул. Северная" </t>
  </si>
  <si>
    <t>"Газификация улицы Новоселов"</t>
  </si>
  <si>
    <t>"Устройство тротуара по ул. 55 лет Победы до озера Сырковый Сор"</t>
  </si>
  <si>
    <t>"Установка забора по Центральной улице 55 лет Победы в едином стиле"</t>
  </si>
  <si>
    <t>"Устройство "сухого" фонтана на территории Солнечного сквера"</t>
  </si>
  <si>
    <t>"Устройство пешеходного тротуара по ул. Кедровая до Салымской СОШ №1"</t>
  </si>
  <si>
    <t>Организация и обустройство автомобильной стоянки прилегающей к территории дома №36/37 микрорайона 7</t>
  </si>
  <si>
    <t>"Благоустройство кладбища"</t>
  </si>
  <si>
    <r>
      <t xml:space="preserve">Иные межбюджетных трансфертов из бюджета Нефтеюганского района, руб. 
</t>
    </r>
    <r>
      <rPr>
        <u/>
        <sz val="11"/>
        <color theme="1"/>
        <rFont val="Times New Roman"/>
        <family val="1"/>
        <charset val="204"/>
      </rPr>
      <t>(не более 1 500 000 руб.)</t>
    </r>
  </si>
  <si>
    <t>"Уютный сквер у дома" благоустройство придомовой территории д.56</t>
  </si>
  <si>
    <t>итого по поселению</t>
  </si>
  <si>
    <t>Организация и обустройство автомобильной стоянки прилегающей к территории дома №8 микрорайона 4</t>
  </si>
  <si>
    <t>Организация и обустройство автомобильной стоянки прилегающей к территории дома №58,58/1 микрорайона 3</t>
  </si>
  <si>
    <t>Организация и обустройство автомобильной стоянки прилегающей к территории дома №7 микрорайона 4</t>
  </si>
  <si>
    <t>Организация и обустройство автомобильной стоянки прилегающей к территории дома №111 микрорайона 3</t>
  </si>
  <si>
    <t>Организация и обустройство автомобильной стоянки прилегающей к территории дома №13 микрорайона 4</t>
  </si>
  <si>
    <t>Проекты-победители (по 1 500 000 руб.)</t>
  </si>
  <si>
    <t>Распределение оставшихся средств бюджета</t>
  </si>
  <si>
    <t>Проекты, не вошедшие в рейтинг</t>
  </si>
  <si>
    <t>Организация и обустройство автомобильной стоянки прилегающей к территории дома №1 микрорайона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</si>
</sst>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0" applyFont="1"/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0" xfId="0" applyFont="1"/>
    <xf numFmtId="0" fontId="9" fillId="0" borderId="1" xfId="1" applyFont="1" applyBorder="1" applyAlignment="1">
      <alignment horizontal="center" vertical="center" wrapText="1"/>
    </xf>
    <xf numFmtId="0" fontId="10" fillId="0" borderId="0" xfId="0" applyFont="1"/>
    <xf numFmtId="0" fontId="2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4" fontId="5" fillId="2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4" fontId="5" fillId="2" borderId="3" xfId="1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4" borderId="8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4" fontId="4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 vertical="center"/>
    </xf>
    <xf numFmtId="0" fontId="9" fillId="0" borderId="4" xfId="1" applyFont="1" applyBorder="1" applyAlignment="1">
      <alignment vertical="center" wrapText="1"/>
    </xf>
    <xf numFmtId="4" fontId="13" fillId="0" borderId="4" xfId="1" applyNumberFormat="1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vertical="center" wrapText="1"/>
    </xf>
    <xf numFmtId="4" fontId="15" fillId="6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 wrapText="1"/>
    </xf>
    <xf numFmtId="4" fontId="15" fillId="7" borderId="3" xfId="0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4" fillId="5" borderId="4" xfId="1" applyNumberFormat="1" applyFont="1" applyFill="1" applyBorder="1" applyAlignment="1">
      <alignment horizontal="center" vertical="center"/>
    </xf>
    <xf numFmtId="4" fontId="4" fillId="5" borderId="3" xfId="1" applyNumberFormat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4" fontId="5" fillId="5" borderId="2" xfId="1" applyNumberFormat="1" applyFont="1" applyFill="1" applyBorder="1" applyAlignment="1">
      <alignment horizontal="center" vertical="center"/>
    </xf>
    <xf numFmtId="4" fontId="5" fillId="5" borderId="3" xfId="1" applyNumberFormat="1" applyFont="1" applyFill="1" applyBorder="1" applyAlignment="1">
      <alignment horizontal="center" vertical="center"/>
    </xf>
    <xf numFmtId="4" fontId="5" fillId="5" borderId="4" xfId="1" applyNumberFormat="1" applyFont="1" applyFill="1" applyBorder="1" applyAlignment="1">
      <alignment horizontal="center" vertical="center"/>
    </xf>
    <xf numFmtId="4" fontId="1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5" borderId="11" xfId="0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" fontId="17" fillId="5" borderId="1" xfId="1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vertical="center" wrapText="1"/>
    </xf>
    <xf numFmtId="4" fontId="15" fillId="6" borderId="4" xfId="0" applyNumberFormat="1" applyFont="1" applyFill="1" applyBorder="1" applyAlignment="1">
      <alignment horizontal="center" vertical="center"/>
    </xf>
    <xf numFmtId="4" fontId="14" fillId="6" borderId="4" xfId="0" applyNumberFormat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5" borderId="12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5"/>
  <sheetViews>
    <sheetView tabSelected="1" view="pageBreakPreview" zoomScale="80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 x14ac:dyDescent="0.25"/>
  <cols>
    <col min="1" max="1" width="7.28515625" style="31" customWidth="1"/>
    <col min="2" max="2" width="18.7109375" style="18" customWidth="1"/>
    <col min="3" max="3" width="30.5703125" style="9" customWidth="1"/>
    <col min="4" max="4" width="18.5703125" customWidth="1"/>
    <col min="5" max="5" width="21.28515625" style="89" customWidth="1"/>
    <col min="6" max="6" width="16.85546875" customWidth="1"/>
    <col min="7" max="7" width="17.7109375" customWidth="1"/>
    <col min="8" max="8" width="18.140625" style="13" customWidth="1"/>
    <col min="10" max="10" width="15.85546875" customWidth="1"/>
  </cols>
  <sheetData>
    <row r="1" spans="1:8" ht="18.75" x14ac:dyDescent="0.3">
      <c r="B1" s="108" t="s">
        <v>17</v>
      </c>
      <c r="C1" s="108"/>
      <c r="D1" s="108"/>
      <c r="E1" s="108"/>
      <c r="F1" s="108"/>
      <c r="G1" s="108"/>
      <c r="H1" s="108"/>
    </row>
    <row r="2" spans="1:8" ht="15.6" x14ac:dyDescent="0.3">
      <c r="B2" s="17"/>
      <c r="C2" s="8"/>
      <c r="D2" s="1"/>
      <c r="E2" s="26"/>
      <c r="F2" s="1"/>
      <c r="G2" s="1"/>
      <c r="H2" s="11"/>
    </row>
    <row r="3" spans="1:8" ht="120" x14ac:dyDescent="0.25">
      <c r="A3" s="32" t="s">
        <v>13</v>
      </c>
      <c r="B3" s="6" t="s">
        <v>0</v>
      </c>
      <c r="C3" s="7" t="s">
        <v>11</v>
      </c>
      <c r="D3" s="14" t="s">
        <v>2</v>
      </c>
      <c r="E3" s="27" t="s">
        <v>45</v>
      </c>
      <c r="F3" s="7" t="s">
        <v>12</v>
      </c>
      <c r="G3" s="7" t="s">
        <v>14</v>
      </c>
      <c r="H3" s="12" t="s">
        <v>3</v>
      </c>
    </row>
    <row r="4" spans="1:8" thickBot="1" x14ac:dyDescent="0.35">
      <c r="A4" s="100">
        <v>1</v>
      </c>
      <c r="B4" s="16">
        <v>2</v>
      </c>
      <c r="C4" s="101">
        <v>3</v>
      </c>
      <c r="D4" s="102">
        <v>4</v>
      </c>
      <c r="E4" s="103">
        <v>5</v>
      </c>
      <c r="F4" s="101">
        <v>6</v>
      </c>
      <c r="G4" s="101">
        <v>7</v>
      </c>
      <c r="H4" s="104">
        <v>8</v>
      </c>
    </row>
    <row r="5" spans="1:8" ht="25.9" customHeight="1" thickBot="1" x14ac:dyDescent="0.3">
      <c r="A5" s="115" t="s">
        <v>53</v>
      </c>
      <c r="B5" s="116"/>
      <c r="C5" s="116"/>
      <c r="D5" s="116"/>
      <c r="E5" s="116"/>
      <c r="F5" s="116"/>
      <c r="G5" s="116"/>
      <c r="H5" s="117"/>
    </row>
    <row r="6" spans="1:8" ht="30" x14ac:dyDescent="0.25">
      <c r="A6" s="41">
        <v>1</v>
      </c>
      <c r="B6" s="109" t="s">
        <v>15</v>
      </c>
      <c r="C6" s="42" t="s">
        <v>18</v>
      </c>
      <c r="D6" s="43">
        <f>E6+F6+G6+H6</f>
        <v>1700000</v>
      </c>
      <c r="E6" s="82">
        <v>1500000</v>
      </c>
      <c r="F6" s="44">
        <v>25000</v>
      </c>
      <c r="G6" s="44"/>
      <c r="H6" s="45">
        <v>175000</v>
      </c>
    </row>
    <row r="7" spans="1:8" ht="30.75" thickBot="1" x14ac:dyDescent="0.3">
      <c r="A7" s="35">
        <v>2</v>
      </c>
      <c r="B7" s="109"/>
      <c r="C7" s="36" t="s">
        <v>19</v>
      </c>
      <c r="D7" s="15">
        <f>E7+F7+G7+H7</f>
        <v>1636230</v>
      </c>
      <c r="E7" s="80">
        <v>1500000</v>
      </c>
      <c r="F7" s="39">
        <v>25000</v>
      </c>
      <c r="G7" s="39"/>
      <c r="H7" s="40">
        <v>111230</v>
      </c>
    </row>
    <row r="8" spans="1:8" ht="16.5" thickBot="1" x14ac:dyDescent="0.3">
      <c r="A8" s="110" t="s">
        <v>47</v>
      </c>
      <c r="B8" s="111"/>
      <c r="C8" s="112"/>
      <c r="D8" s="48">
        <f>SUM(D6:D7)</f>
        <v>3336230</v>
      </c>
      <c r="E8" s="48">
        <f t="shared" ref="E8:H8" si="0">SUM(E6:E7)</f>
        <v>3000000</v>
      </c>
      <c r="F8" s="48">
        <f t="shared" si="0"/>
        <v>50000</v>
      </c>
      <c r="G8" s="48">
        <f t="shared" si="0"/>
        <v>0</v>
      </c>
      <c r="H8" s="48">
        <f t="shared" si="0"/>
        <v>286230</v>
      </c>
    </row>
    <row r="9" spans="1:8" ht="19.149999999999999" customHeight="1" thickBot="1" x14ac:dyDescent="0.3">
      <c r="A9" s="55">
        <v>1</v>
      </c>
      <c r="B9" s="33" t="s">
        <v>6</v>
      </c>
      <c r="C9" s="56" t="s">
        <v>20</v>
      </c>
      <c r="D9" s="60">
        <f>E9+F9+G9+H9</f>
        <v>1939100</v>
      </c>
      <c r="E9" s="81">
        <v>1500000</v>
      </c>
      <c r="F9" s="57">
        <v>24000</v>
      </c>
      <c r="G9" s="58">
        <v>15100</v>
      </c>
      <c r="H9" s="59">
        <v>400000</v>
      </c>
    </row>
    <row r="10" spans="1:8" ht="16.5" thickBot="1" x14ac:dyDescent="0.3">
      <c r="A10" s="110" t="s">
        <v>47</v>
      </c>
      <c r="B10" s="111"/>
      <c r="C10" s="112"/>
      <c r="D10" s="48">
        <f>D9</f>
        <v>1939100</v>
      </c>
      <c r="E10" s="48">
        <f t="shared" ref="E10:H10" si="1">E9</f>
        <v>1500000</v>
      </c>
      <c r="F10" s="48">
        <f t="shared" si="1"/>
        <v>24000</v>
      </c>
      <c r="G10" s="48">
        <f t="shared" si="1"/>
        <v>15100</v>
      </c>
      <c r="H10" s="48">
        <f t="shared" si="1"/>
        <v>400000</v>
      </c>
    </row>
    <row r="11" spans="1:8" ht="15.75" x14ac:dyDescent="0.25">
      <c r="A11" s="41">
        <v>1</v>
      </c>
      <c r="B11" s="109" t="s">
        <v>10</v>
      </c>
      <c r="C11" s="42" t="s">
        <v>21</v>
      </c>
      <c r="D11" s="43">
        <f>E11+F11+G11+H11</f>
        <v>970500</v>
      </c>
      <c r="E11" s="82">
        <v>949148</v>
      </c>
      <c r="F11" s="49">
        <v>10676</v>
      </c>
      <c r="G11" s="44">
        <v>10676</v>
      </c>
      <c r="H11" s="45"/>
    </row>
    <row r="12" spans="1:8" ht="15.75" x14ac:dyDescent="0.25">
      <c r="A12" s="32">
        <v>2</v>
      </c>
      <c r="B12" s="109"/>
      <c r="C12" s="10" t="s">
        <v>22</v>
      </c>
      <c r="D12" s="43">
        <f t="shared" ref="D12:D17" si="2">E12+F12+G12+H12</f>
        <v>1599082</v>
      </c>
      <c r="E12" s="79">
        <v>1500000</v>
      </c>
      <c r="F12" s="4">
        <v>7996</v>
      </c>
      <c r="G12" s="5">
        <v>17590</v>
      </c>
      <c r="H12" s="5">
        <v>73496</v>
      </c>
    </row>
    <row r="13" spans="1:8" ht="45" x14ac:dyDescent="0.25">
      <c r="A13" s="41">
        <v>3</v>
      </c>
      <c r="B13" s="109"/>
      <c r="C13" s="10" t="s">
        <v>46</v>
      </c>
      <c r="D13" s="43">
        <f t="shared" si="2"/>
        <v>768820</v>
      </c>
      <c r="E13" s="79">
        <v>751904</v>
      </c>
      <c r="F13" s="4">
        <v>8458</v>
      </c>
      <c r="G13" s="5">
        <v>8458</v>
      </c>
      <c r="H13" s="2"/>
    </row>
    <row r="14" spans="1:8" ht="60" x14ac:dyDescent="0.25">
      <c r="A14" s="32">
        <v>4</v>
      </c>
      <c r="B14" s="109"/>
      <c r="C14" s="10" t="s">
        <v>25</v>
      </c>
      <c r="D14" s="43">
        <f t="shared" si="2"/>
        <v>1600000</v>
      </c>
      <c r="E14" s="79">
        <v>1500000</v>
      </c>
      <c r="F14" s="4">
        <v>17600</v>
      </c>
      <c r="G14" s="5">
        <v>17600</v>
      </c>
      <c r="H14" s="2">
        <v>64800</v>
      </c>
    </row>
    <row r="15" spans="1:8" ht="30" x14ac:dyDescent="0.25">
      <c r="A15" s="41">
        <v>5</v>
      </c>
      <c r="B15" s="109"/>
      <c r="C15" s="20" t="s">
        <v>24</v>
      </c>
      <c r="D15" s="43">
        <f t="shared" si="2"/>
        <v>1600000</v>
      </c>
      <c r="E15" s="83">
        <v>1500000</v>
      </c>
      <c r="F15" s="50">
        <v>8000</v>
      </c>
      <c r="G15" s="21"/>
      <c r="H15" s="22">
        <v>92000</v>
      </c>
    </row>
    <row r="16" spans="1:8" ht="45" x14ac:dyDescent="0.25">
      <c r="A16" s="32">
        <v>6</v>
      </c>
      <c r="B16" s="109"/>
      <c r="C16" s="10" t="s">
        <v>27</v>
      </c>
      <c r="D16" s="43">
        <f t="shared" si="2"/>
        <v>1600000</v>
      </c>
      <c r="E16" s="79">
        <v>1500000</v>
      </c>
      <c r="F16" s="4">
        <v>8000</v>
      </c>
      <c r="G16" s="5">
        <v>8000</v>
      </c>
      <c r="H16" s="2">
        <v>84000</v>
      </c>
    </row>
    <row r="17" spans="1:8" ht="30.75" thickBot="1" x14ac:dyDescent="0.3">
      <c r="A17" s="41">
        <v>7</v>
      </c>
      <c r="B17" s="109"/>
      <c r="C17" s="36" t="s">
        <v>28</v>
      </c>
      <c r="D17" s="43">
        <f t="shared" si="2"/>
        <v>1600000</v>
      </c>
      <c r="E17" s="80">
        <v>1500000</v>
      </c>
      <c r="F17" s="38">
        <v>8000</v>
      </c>
      <c r="G17" s="39"/>
      <c r="H17" s="40">
        <v>92000</v>
      </c>
    </row>
    <row r="18" spans="1:8" ht="16.5" thickBot="1" x14ac:dyDescent="0.3">
      <c r="A18" s="110" t="s">
        <v>47</v>
      </c>
      <c r="B18" s="111"/>
      <c r="C18" s="112"/>
      <c r="D18" s="48">
        <f>D11+D12+D13+D14+D15+D16+D17</f>
        <v>9738402</v>
      </c>
      <c r="E18" s="48">
        <f t="shared" ref="E18:H18" si="3">E11+E12+E13+E14+E15+E16+E17</f>
        <v>9201052</v>
      </c>
      <c r="F18" s="48">
        <f t="shared" si="3"/>
        <v>68730</v>
      </c>
      <c r="G18" s="48">
        <f t="shared" si="3"/>
        <v>62324</v>
      </c>
      <c r="H18" s="48">
        <f t="shared" si="3"/>
        <v>406296</v>
      </c>
    </row>
    <row r="19" spans="1:8" ht="45.75" thickBot="1" x14ac:dyDescent="0.3">
      <c r="A19" s="55">
        <v>1</v>
      </c>
      <c r="B19" s="33" t="s">
        <v>16</v>
      </c>
      <c r="C19" s="56" t="s">
        <v>29</v>
      </c>
      <c r="D19" s="60">
        <f>E19+F19+G19+H19</f>
        <v>806194</v>
      </c>
      <c r="E19" s="81">
        <v>797324</v>
      </c>
      <c r="F19" s="58">
        <v>8870</v>
      </c>
      <c r="G19" s="58"/>
      <c r="H19" s="59"/>
    </row>
    <row r="20" spans="1:8" ht="16.5" thickBot="1" x14ac:dyDescent="0.3">
      <c r="A20" s="110" t="s">
        <v>47</v>
      </c>
      <c r="B20" s="111"/>
      <c r="C20" s="112"/>
      <c r="D20" s="48">
        <f>D19</f>
        <v>806194</v>
      </c>
      <c r="E20" s="48">
        <f t="shared" ref="E20:H20" si="4">E19</f>
        <v>797324</v>
      </c>
      <c r="F20" s="48">
        <f t="shared" si="4"/>
        <v>8870</v>
      </c>
      <c r="G20" s="48">
        <f t="shared" si="4"/>
        <v>0</v>
      </c>
      <c r="H20" s="48">
        <f t="shared" si="4"/>
        <v>0</v>
      </c>
    </row>
    <row r="21" spans="1:8" ht="15.75" x14ac:dyDescent="0.25">
      <c r="A21" s="41">
        <v>1</v>
      </c>
      <c r="B21" s="113" t="s">
        <v>5</v>
      </c>
      <c r="C21" s="42" t="s">
        <v>30</v>
      </c>
      <c r="D21" s="43">
        <f>E21+F21+G21+H21</f>
        <v>500000</v>
      </c>
      <c r="E21" s="82">
        <v>385000</v>
      </c>
      <c r="F21" s="44">
        <v>5000</v>
      </c>
      <c r="G21" s="44">
        <v>10000</v>
      </c>
      <c r="H21" s="45">
        <v>100000</v>
      </c>
    </row>
    <row r="22" spans="1:8" ht="15.75" x14ac:dyDescent="0.25">
      <c r="A22" s="32">
        <v>2</v>
      </c>
      <c r="B22" s="109"/>
      <c r="C22" s="10" t="s">
        <v>31</v>
      </c>
      <c r="D22" s="43">
        <f t="shared" ref="D22:D23" si="5">E22+F22+G22+H22</f>
        <v>812190</v>
      </c>
      <c r="E22" s="79">
        <v>625386</v>
      </c>
      <c r="F22" s="5">
        <v>8122</v>
      </c>
      <c r="G22" s="5">
        <v>16244</v>
      </c>
      <c r="H22" s="2">
        <v>162438</v>
      </c>
    </row>
    <row r="23" spans="1:8" ht="16.5" thickBot="1" x14ac:dyDescent="0.3">
      <c r="A23" s="35">
        <v>3</v>
      </c>
      <c r="B23" s="114"/>
      <c r="C23" s="36" t="s">
        <v>33</v>
      </c>
      <c r="D23" s="43">
        <f t="shared" si="5"/>
        <v>1700000</v>
      </c>
      <c r="E23" s="80">
        <v>1343000</v>
      </c>
      <c r="F23" s="39">
        <v>17000</v>
      </c>
      <c r="G23" s="39"/>
      <c r="H23" s="40">
        <v>340000</v>
      </c>
    </row>
    <row r="24" spans="1:8" ht="16.5" thickBot="1" x14ac:dyDescent="0.3">
      <c r="A24" s="110" t="s">
        <v>47</v>
      </c>
      <c r="B24" s="111"/>
      <c r="C24" s="112"/>
      <c r="D24" s="48">
        <f>D21+D22+D23</f>
        <v>3012190</v>
      </c>
      <c r="E24" s="48">
        <f t="shared" ref="E24:H24" si="6">E21+E22+E23</f>
        <v>2353386</v>
      </c>
      <c r="F24" s="48">
        <f t="shared" si="6"/>
        <v>30122</v>
      </c>
      <c r="G24" s="48">
        <f t="shared" si="6"/>
        <v>26244</v>
      </c>
      <c r="H24" s="48">
        <f t="shared" si="6"/>
        <v>602438</v>
      </c>
    </row>
    <row r="25" spans="1:8" ht="30" x14ac:dyDescent="0.25">
      <c r="A25" s="41">
        <v>1</v>
      </c>
      <c r="B25" s="109" t="s">
        <v>9</v>
      </c>
      <c r="C25" s="42" t="s">
        <v>34</v>
      </c>
      <c r="D25" s="43">
        <f>E25+F25+G25+H25</f>
        <v>474500</v>
      </c>
      <c r="E25" s="82">
        <v>452500</v>
      </c>
      <c r="F25" s="44">
        <v>19000</v>
      </c>
      <c r="G25" s="44">
        <v>3000</v>
      </c>
      <c r="H25" s="45"/>
    </row>
    <row r="26" spans="1:8" ht="30.75" thickBot="1" x14ac:dyDescent="0.3">
      <c r="A26" s="35">
        <v>2</v>
      </c>
      <c r="B26" s="109"/>
      <c r="C26" s="36" t="s">
        <v>35</v>
      </c>
      <c r="D26" s="43">
        <f>E26+F26+G26+H26</f>
        <v>539000</v>
      </c>
      <c r="E26" s="80">
        <v>472000</v>
      </c>
      <c r="F26" s="39">
        <v>16000</v>
      </c>
      <c r="G26" s="39">
        <v>1000</v>
      </c>
      <c r="H26" s="40">
        <v>50000</v>
      </c>
    </row>
    <row r="27" spans="1:8" ht="16.5" thickBot="1" x14ac:dyDescent="0.3">
      <c r="A27" s="110" t="s">
        <v>47</v>
      </c>
      <c r="B27" s="111"/>
      <c r="C27" s="112"/>
      <c r="D27" s="48">
        <f>D25+D26</f>
        <v>1013500</v>
      </c>
      <c r="E27" s="48">
        <f t="shared" ref="E27:H27" si="7">E25+E26</f>
        <v>924500</v>
      </c>
      <c r="F27" s="48">
        <f t="shared" si="7"/>
        <v>35000</v>
      </c>
      <c r="G27" s="48">
        <f t="shared" si="7"/>
        <v>4000</v>
      </c>
      <c r="H27" s="48">
        <f t="shared" si="7"/>
        <v>50000</v>
      </c>
    </row>
    <row r="28" spans="1:8" ht="45" x14ac:dyDescent="0.25">
      <c r="A28" s="32">
        <v>1</v>
      </c>
      <c r="B28" s="113" t="s">
        <v>4</v>
      </c>
      <c r="C28" s="10" t="s">
        <v>37</v>
      </c>
      <c r="D28" s="15">
        <f>E28+F28+G28+H28</f>
        <v>1835240</v>
      </c>
      <c r="E28" s="84">
        <v>1500000</v>
      </c>
      <c r="F28" s="2">
        <v>110114.4</v>
      </c>
      <c r="G28" s="2"/>
      <c r="H28" s="2">
        <v>225125.6</v>
      </c>
    </row>
    <row r="29" spans="1:8" ht="30" x14ac:dyDescent="0.25">
      <c r="A29" s="32">
        <v>2</v>
      </c>
      <c r="B29" s="109"/>
      <c r="C29" s="10" t="s">
        <v>38</v>
      </c>
      <c r="D29" s="15">
        <f t="shared" ref="D29:D31" si="8">E29+F29+G29+H29</f>
        <v>2200000</v>
      </c>
      <c r="E29" s="84">
        <v>1500000</v>
      </c>
      <c r="F29" s="2">
        <v>700000</v>
      </c>
      <c r="G29" s="2"/>
      <c r="H29" s="2"/>
    </row>
    <row r="30" spans="1:8" ht="45" x14ac:dyDescent="0.25">
      <c r="A30" s="32">
        <v>3</v>
      </c>
      <c r="B30" s="109"/>
      <c r="C30" s="10" t="s">
        <v>41</v>
      </c>
      <c r="D30" s="15">
        <f t="shared" si="8"/>
        <v>6141571.1100000003</v>
      </c>
      <c r="E30" s="84">
        <v>1500000</v>
      </c>
      <c r="F30" s="2">
        <v>184247.13</v>
      </c>
      <c r="G30" s="2"/>
      <c r="H30" s="2">
        <v>4457323.9800000004</v>
      </c>
    </row>
    <row r="31" spans="1:8" ht="45.75" thickBot="1" x14ac:dyDescent="0.3">
      <c r="A31" s="32">
        <v>4</v>
      </c>
      <c r="B31" s="114"/>
      <c r="C31" s="36" t="s">
        <v>42</v>
      </c>
      <c r="D31" s="15">
        <f t="shared" si="8"/>
        <v>846925</v>
      </c>
      <c r="E31" s="85">
        <v>821517.25</v>
      </c>
      <c r="F31" s="40">
        <v>25407.75</v>
      </c>
      <c r="G31" s="40"/>
      <c r="H31" s="40"/>
    </row>
    <row r="32" spans="1:8" ht="16.5" thickBot="1" x14ac:dyDescent="0.3">
      <c r="A32" s="110" t="s">
        <v>47</v>
      </c>
      <c r="B32" s="111"/>
      <c r="C32" s="112"/>
      <c r="D32" s="48">
        <f>D28+D29+D30+D31</f>
        <v>11023736.109999999</v>
      </c>
      <c r="E32" s="48">
        <f t="shared" ref="E32:H32" si="9">E28+E29+E30+E31</f>
        <v>5321517.25</v>
      </c>
      <c r="F32" s="48">
        <f t="shared" si="9"/>
        <v>1019769.28</v>
      </c>
      <c r="G32" s="48">
        <f t="shared" si="9"/>
        <v>0</v>
      </c>
      <c r="H32" s="48">
        <f t="shared" si="9"/>
        <v>4682449.58</v>
      </c>
    </row>
    <row r="33" spans="1:10" ht="60.75" thickBot="1" x14ac:dyDescent="0.3">
      <c r="A33" s="41">
        <v>1</v>
      </c>
      <c r="B33" s="78" t="s">
        <v>8</v>
      </c>
      <c r="C33" s="42" t="s">
        <v>43</v>
      </c>
      <c r="D33" s="43">
        <f>E33+F33+G33+H33</f>
        <v>1527977.28</v>
      </c>
      <c r="E33" s="86">
        <v>763988.64</v>
      </c>
      <c r="F33" s="45">
        <v>91678.64</v>
      </c>
      <c r="G33" s="45">
        <v>15279.77</v>
      </c>
      <c r="H33" s="45">
        <v>657030.23</v>
      </c>
    </row>
    <row r="34" spans="1:10" ht="16.5" thickBot="1" x14ac:dyDescent="0.3">
      <c r="A34" s="110" t="s">
        <v>47</v>
      </c>
      <c r="B34" s="111"/>
      <c r="C34" s="112"/>
      <c r="D34" s="48">
        <f>D33</f>
        <v>1527977.28</v>
      </c>
      <c r="E34" s="48">
        <f t="shared" ref="E34:H34" si="10">E33</f>
        <v>763988.64</v>
      </c>
      <c r="F34" s="48">
        <f t="shared" si="10"/>
        <v>91678.64</v>
      </c>
      <c r="G34" s="48">
        <f t="shared" si="10"/>
        <v>15279.77</v>
      </c>
      <c r="H34" s="48">
        <f t="shared" si="10"/>
        <v>657030.23</v>
      </c>
    </row>
    <row r="35" spans="1:10" ht="42" customHeight="1" thickBot="1" x14ac:dyDescent="0.3">
      <c r="A35" s="55">
        <v>1</v>
      </c>
      <c r="B35" s="70" t="s">
        <v>7</v>
      </c>
      <c r="C35" s="61" t="s">
        <v>44</v>
      </c>
      <c r="D35" s="60">
        <f>E35+F35+G35+H35</f>
        <v>2939716</v>
      </c>
      <c r="E35" s="87">
        <v>1500000</v>
      </c>
      <c r="F35" s="59">
        <v>3716</v>
      </c>
      <c r="G35" s="62"/>
      <c r="H35" s="59">
        <v>1436000</v>
      </c>
    </row>
    <row r="36" spans="1:10" ht="16.5" thickBot="1" x14ac:dyDescent="0.3">
      <c r="A36" s="110" t="s">
        <v>47</v>
      </c>
      <c r="B36" s="111"/>
      <c r="C36" s="112"/>
      <c r="D36" s="48">
        <f>D35</f>
        <v>2939716</v>
      </c>
      <c r="E36" s="48">
        <f t="shared" ref="E36:H36" si="11">E35</f>
        <v>1500000</v>
      </c>
      <c r="F36" s="48">
        <f t="shared" si="11"/>
        <v>3716</v>
      </c>
      <c r="G36" s="48">
        <f t="shared" si="11"/>
        <v>0</v>
      </c>
      <c r="H36" s="48">
        <f t="shared" si="11"/>
        <v>1436000</v>
      </c>
    </row>
    <row r="37" spans="1:10" ht="22.9" customHeight="1" thickBot="1" x14ac:dyDescent="0.3">
      <c r="A37" s="94"/>
      <c r="B37" s="95" t="s">
        <v>1</v>
      </c>
      <c r="C37" s="96"/>
      <c r="D37" s="97">
        <f>D8+D10+D18+D20+D24+D27+D32+D34+D36</f>
        <v>35337045.390000001</v>
      </c>
      <c r="E37" s="98">
        <f>E8+E10+E18+E20+E24+E27+E32+E34+E36</f>
        <v>25361767.890000001</v>
      </c>
      <c r="F37" s="97">
        <f>F8+F10+F18+F20+F24+F27+F32+F34+F36</f>
        <v>1331885.92</v>
      </c>
      <c r="G37" s="97">
        <f>G8+G10+G18+G20+G24+G27+G32+G34+G36</f>
        <v>122947.77</v>
      </c>
      <c r="H37" s="97">
        <f>H8+H10+H18+H20+H24+H27+H32+H34+H36</f>
        <v>8520443.8100000005</v>
      </c>
      <c r="J37" s="19"/>
    </row>
    <row r="38" spans="1:10" ht="22.9" customHeight="1" thickBot="1" x14ac:dyDescent="0.3">
      <c r="A38" s="115" t="s">
        <v>54</v>
      </c>
      <c r="B38" s="116"/>
      <c r="C38" s="116"/>
      <c r="D38" s="116"/>
      <c r="E38" s="116"/>
      <c r="F38" s="116"/>
      <c r="G38" s="116"/>
      <c r="H38" s="117"/>
      <c r="J38" s="19"/>
    </row>
    <row r="39" spans="1:10" ht="60" x14ac:dyDescent="0.25">
      <c r="A39" s="41">
        <v>1</v>
      </c>
      <c r="B39" s="118" t="s">
        <v>8</v>
      </c>
      <c r="C39" s="42" t="s">
        <v>49</v>
      </c>
      <c r="D39" s="43">
        <f>E39+F39+G39+H39</f>
        <v>1747430</v>
      </c>
      <c r="E39" s="99">
        <v>1500000</v>
      </c>
      <c r="F39" s="45">
        <v>12000</v>
      </c>
      <c r="G39" s="45">
        <v>0</v>
      </c>
      <c r="H39" s="45">
        <v>235430</v>
      </c>
    </row>
    <row r="40" spans="1:10" ht="60" x14ac:dyDescent="0.25">
      <c r="A40" s="32">
        <v>2</v>
      </c>
      <c r="B40" s="119"/>
      <c r="C40" s="10" t="s">
        <v>56</v>
      </c>
      <c r="D40" s="15">
        <f t="shared" ref="D40:D42" si="12">E40+F40+G40+H40</f>
        <v>1254975</v>
      </c>
      <c r="E40" s="54">
        <v>500000</v>
      </c>
      <c r="F40" s="2">
        <v>15000</v>
      </c>
      <c r="G40" s="2">
        <v>0</v>
      </c>
      <c r="H40" s="2">
        <v>739975</v>
      </c>
    </row>
    <row r="41" spans="1:10" ht="45" x14ac:dyDescent="0.25">
      <c r="A41" s="32">
        <v>3</v>
      </c>
      <c r="B41" s="72" t="s">
        <v>4</v>
      </c>
      <c r="C41" s="10" t="s">
        <v>39</v>
      </c>
      <c r="D41" s="15">
        <f t="shared" si="12"/>
        <v>2034484</v>
      </c>
      <c r="E41" s="54">
        <v>1500000</v>
      </c>
      <c r="F41" s="2">
        <v>61034.52</v>
      </c>
      <c r="G41" s="2">
        <v>61034.52</v>
      </c>
      <c r="H41" s="2">
        <v>412414.96</v>
      </c>
    </row>
    <row r="42" spans="1:10" ht="15.75" x14ac:dyDescent="0.25">
      <c r="A42" s="32">
        <v>4</v>
      </c>
      <c r="B42" s="73"/>
      <c r="C42" s="10" t="s">
        <v>32</v>
      </c>
      <c r="D42" s="15">
        <f t="shared" si="12"/>
        <v>1500000</v>
      </c>
      <c r="E42" s="53">
        <v>1185000</v>
      </c>
      <c r="F42" s="5">
        <v>15000</v>
      </c>
      <c r="G42" s="5"/>
      <c r="H42" s="2">
        <v>300000</v>
      </c>
    </row>
    <row r="43" spans="1:10" ht="19.149999999999999" customHeight="1" x14ac:dyDescent="0.25">
      <c r="A43" s="63"/>
      <c r="B43" s="64" t="s">
        <v>1</v>
      </c>
      <c r="C43" s="65"/>
      <c r="D43" s="66">
        <f>D39+D40+D41+D42</f>
        <v>6536889</v>
      </c>
      <c r="E43" s="88">
        <f t="shared" ref="E43:H43" si="13">E39+E40+E41+E42</f>
        <v>4685000</v>
      </c>
      <c r="F43" s="66">
        <f t="shared" si="13"/>
        <v>103034.51999999999</v>
      </c>
      <c r="G43" s="66">
        <f t="shared" si="13"/>
        <v>61034.52</v>
      </c>
      <c r="H43" s="66">
        <f t="shared" si="13"/>
        <v>1687819.96</v>
      </c>
      <c r="J43" s="19"/>
    </row>
    <row r="44" spans="1:10" ht="27.6" customHeight="1" x14ac:dyDescent="0.25">
      <c r="A44" s="74"/>
      <c r="B44" s="75" t="s">
        <v>1</v>
      </c>
      <c r="C44" s="76"/>
      <c r="D44" s="77">
        <f>D37+D43</f>
        <v>41873934.390000001</v>
      </c>
      <c r="E44" s="77">
        <f t="shared" ref="E44:H44" si="14">E37+E43</f>
        <v>30046767.890000001</v>
      </c>
      <c r="F44" s="77">
        <f t="shared" si="14"/>
        <v>1434920.44</v>
      </c>
      <c r="G44" s="77">
        <f t="shared" si="14"/>
        <v>183982.29</v>
      </c>
      <c r="H44" s="77">
        <f t="shared" si="14"/>
        <v>10208263.77</v>
      </c>
      <c r="J44" s="19"/>
    </row>
    <row r="45" spans="1:10" s="71" customFormat="1" ht="31.9" customHeight="1" x14ac:dyDescent="0.3"/>
  </sheetData>
  <mergeCells count="18">
    <mergeCell ref="A38:H38"/>
    <mergeCell ref="A10:C10"/>
    <mergeCell ref="B39:B40"/>
    <mergeCell ref="A20:C20"/>
    <mergeCell ref="A36:C36"/>
    <mergeCell ref="A27:C27"/>
    <mergeCell ref="A32:C32"/>
    <mergeCell ref="A34:C34"/>
    <mergeCell ref="B28:B31"/>
    <mergeCell ref="B1:H1"/>
    <mergeCell ref="B6:B7"/>
    <mergeCell ref="B11:B17"/>
    <mergeCell ref="B25:B26"/>
    <mergeCell ref="A8:C8"/>
    <mergeCell ref="A18:C18"/>
    <mergeCell ref="A24:C24"/>
    <mergeCell ref="B21:B23"/>
    <mergeCell ref="A5:H5"/>
  </mergeCells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="80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 x14ac:dyDescent="0.25"/>
  <cols>
    <col min="1" max="1" width="7.28515625" style="31" customWidth="1"/>
    <col min="2" max="2" width="18.7109375" style="18" customWidth="1"/>
    <col min="3" max="3" width="30.5703125" style="9" customWidth="1"/>
    <col min="4" max="4" width="18.5703125" customWidth="1"/>
    <col min="5" max="5" width="21.28515625" style="30" customWidth="1"/>
    <col min="6" max="6" width="16.85546875" customWidth="1"/>
    <col min="7" max="7" width="17.7109375" customWidth="1"/>
    <col min="8" max="8" width="18.140625" style="13" customWidth="1"/>
  </cols>
  <sheetData>
    <row r="1" spans="1:8" ht="18.75" x14ac:dyDescent="0.3">
      <c r="B1" s="108" t="s">
        <v>17</v>
      </c>
      <c r="C1" s="108"/>
      <c r="D1" s="108"/>
      <c r="E1" s="108"/>
      <c r="F1" s="108"/>
      <c r="G1" s="108"/>
      <c r="H1" s="108"/>
    </row>
    <row r="2" spans="1:8" ht="15.6" x14ac:dyDescent="0.3">
      <c r="B2" s="17"/>
      <c r="C2" s="8"/>
      <c r="D2" s="1"/>
      <c r="E2" s="26"/>
      <c r="F2" s="1"/>
      <c r="G2" s="1"/>
      <c r="H2" s="11"/>
    </row>
    <row r="3" spans="1:8" ht="120" x14ac:dyDescent="0.25">
      <c r="A3" s="32" t="s">
        <v>13</v>
      </c>
      <c r="B3" s="6" t="s">
        <v>0</v>
      </c>
      <c r="C3" s="7" t="s">
        <v>11</v>
      </c>
      <c r="D3" s="14" t="s">
        <v>2</v>
      </c>
      <c r="E3" s="27" t="s">
        <v>45</v>
      </c>
      <c r="F3" s="7" t="s">
        <v>12</v>
      </c>
      <c r="G3" s="7" t="s">
        <v>14</v>
      </c>
      <c r="H3" s="12" t="s">
        <v>3</v>
      </c>
    </row>
    <row r="4" spans="1:8" thickBot="1" x14ac:dyDescent="0.35">
      <c r="A4" s="100">
        <v>1</v>
      </c>
      <c r="B4" s="105">
        <v>2</v>
      </c>
      <c r="C4" s="101">
        <v>3</v>
      </c>
      <c r="D4" s="102">
        <v>4</v>
      </c>
      <c r="E4" s="103">
        <v>5</v>
      </c>
      <c r="F4" s="101">
        <v>6</v>
      </c>
      <c r="G4" s="101">
        <v>7</v>
      </c>
      <c r="H4" s="104">
        <v>8</v>
      </c>
    </row>
    <row r="5" spans="1:8" ht="27" customHeight="1" thickBot="1" x14ac:dyDescent="0.3">
      <c r="A5" s="115" t="s">
        <v>55</v>
      </c>
      <c r="B5" s="116"/>
      <c r="C5" s="116"/>
      <c r="D5" s="116"/>
      <c r="E5" s="116"/>
      <c r="F5" s="116"/>
      <c r="G5" s="116"/>
      <c r="H5" s="117"/>
    </row>
    <row r="6" spans="1:8" ht="15.75" x14ac:dyDescent="0.25">
      <c r="A6" s="41">
        <v>1</v>
      </c>
      <c r="B6" s="113" t="s">
        <v>10</v>
      </c>
      <c r="C6" s="42" t="s">
        <v>23</v>
      </c>
      <c r="D6" s="43">
        <f>E6+F6+G6+H6</f>
        <v>1538699</v>
      </c>
      <c r="E6" s="49">
        <v>1500000</v>
      </c>
      <c r="F6" s="49">
        <v>7694</v>
      </c>
      <c r="G6" s="44">
        <v>7694</v>
      </c>
      <c r="H6" s="45">
        <v>23311</v>
      </c>
    </row>
    <row r="7" spans="1:8" ht="45" x14ac:dyDescent="0.25">
      <c r="A7" s="32">
        <v>2</v>
      </c>
      <c r="B7" s="118"/>
      <c r="C7" s="10" t="s">
        <v>26</v>
      </c>
      <c r="D7" s="15">
        <f>E7+F7+G7+H7</f>
        <v>1787056</v>
      </c>
      <c r="E7" s="4">
        <v>1500000</v>
      </c>
      <c r="F7" s="4">
        <v>8936</v>
      </c>
      <c r="G7" s="5"/>
      <c r="H7" s="2">
        <v>278120</v>
      </c>
    </row>
    <row r="8" spans="1:8" ht="30" x14ac:dyDescent="0.25">
      <c r="A8" s="32">
        <v>3</v>
      </c>
      <c r="B8" s="121" t="s">
        <v>4</v>
      </c>
      <c r="C8" s="42" t="s">
        <v>36</v>
      </c>
      <c r="D8" s="43">
        <f>E8+F8+G8+H8</f>
        <v>1600000</v>
      </c>
      <c r="E8" s="47">
        <v>1500000</v>
      </c>
      <c r="F8" s="45">
        <v>100000</v>
      </c>
      <c r="G8" s="45"/>
      <c r="H8" s="45"/>
    </row>
    <row r="9" spans="1:8" ht="45" x14ac:dyDescent="0.25">
      <c r="A9" s="32">
        <v>4</v>
      </c>
      <c r="B9" s="118"/>
      <c r="C9" s="10" t="s">
        <v>40</v>
      </c>
      <c r="D9" s="15">
        <f t="shared" ref="D9" si="0">E9+F9+G9+H9</f>
        <v>1332355</v>
      </c>
      <c r="E9" s="3">
        <v>1279060.8</v>
      </c>
      <c r="F9" s="2">
        <v>53294.2</v>
      </c>
      <c r="G9" s="2"/>
      <c r="H9" s="2"/>
    </row>
    <row r="10" spans="1:8" ht="60" x14ac:dyDescent="0.25">
      <c r="A10" s="32">
        <v>5</v>
      </c>
      <c r="B10" s="121" t="s">
        <v>8</v>
      </c>
      <c r="C10" s="10" t="s">
        <v>48</v>
      </c>
      <c r="D10" s="15">
        <f t="shared" ref="D10:D13" si="1">E10+F10+G10+H10</f>
        <v>1975792</v>
      </c>
      <c r="E10" s="3">
        <v>1500000</v>
      </c>
      <c r="F10" s="2">
        <v>40000</v>
      </c>
      <c r="G10" s="2">
        <v>0</v>
      </c>
      <c r="H10" s="2">
        <v>435792</v>
      </c>
    </row>
    <row r="11" spans="1:8" ht="60" x14ac:dyDescent="0.25">
      <c r="A11" s="32">
        <v>6</v>
      </c>
      <c r="B11" s="109"/>
      <c r="C11" s="10" t="s">
        <v>50</v>
      </c>
      <c r="D11" s="15">
        <f t="shared" si="1"/>
        <v>1975792</v>
      </c>
      <c r="E11" s="3">
        <v>1500000</v>
      </c>
      <c r="F11" s="2">
        <v>40000</v>
      </c>
      <c r="G11" s="2">
        <v>0</v>
      </c>
      <c r="H11" s="2">
        <v>435792</v>
      </c>
    </row>
    <row r="12" spans="1:8" ht="60" x14ac:dyDescent="0.25">
      <c r="A12" s="32">
        <v>7</v>
      </c>
      <c r="B12" s="109"/>
      <c r="C12" s="36" t="s">
        <v>51</v>
      </c>
      <c r="D12" s="37">
        <f t="shared" si="1"/>
        <v>806149</v>
      </c>
      <c r="E12" s="46">
        <v>320000</v>
      </c>
      <c r="F12" s="40">
        <v>25000</v>
      </c>
      <c r="G12" s="40">
        <v>0</v>
      </c>
      <c r="H12" s="40">
        <v>461149</v>
      </c>
    </row>
    <row r="13" spans="1:8" ht="60" x14ac:dyDescent="0.25">
      <c r="A13" s="32">
        <v>8</v>
      </c>
      <c r="B13" s="118"/>
      <c r="C13" s="36" t="s">
        <v>52</v>
      </c>
      <c r="D13" s="37">
        <f t="shared" si="1"/>
        <v>3576748</v>
      </c>
      <c r="E13" s="46">
        <v>1500000</v>
      </c>
      <c r="F13" s="40">
        <v>20000</v>
      </c>
      <c r="G13" s="40">
        <v>0</v>
      </c>
      <c r="H13" s="40">
        <v>2056748</v>
      </c>
    </row>
    <row r="14" spans="1:8" ht="36.6" customHeight="1" x14ac:dyDescent="0.25">
      <c r="A14" s="90"/>
      <c r="B14" s="107" t="s">
        <v>1</v>
      </c>
      <c r="C14" s="91"/>
      <c r="D14" s="93">
        <f>SUM(D6:D13)</f>
        <v>14592591</v>
      </c>
      <c r="E14" s="93">
        <f t="shared" ref="E14:H14" si="2">SUM(E6:E13)</f>
        <v>10599060.800000001</v>
      </c>
      <c r="F14" s="93">
        <f t="shared" si="2"/>
        <v>294924.2</v>
      </c>
      <c r="G14" s="93">
        <f t="shared" si="2"/>
        <v>7694</v>
      </c>
      <c r="H14" s="93">
        <f t="shared" si="2"/>
        <v>3690912</v>
      </c>
    </row>
    <row r="15" spans="1:8" ht="33" customHeight="1" x14ac:dyDescent="0.3">
      <c r="D15" s="24"/>
      <c r="E15" s="28"/>
      <c r="F15" s="67"/>
      <c r="G15" s="67"/>
      <c r="H15" s="19"/>
    </row>
    <row r="16" spans="1:8" ht="25.15" customHeight="1" x14ac:dyDescent="0.3">
      <c r="B16" s="106"/>
      <c r="C16" s="23"/>
      <c r="D16" s="92"/>
      <c r="E16" s="34"/>
      <c r="F16" s="68"/>
      <c r="G16" s="34"/>
      <c r="H16" s="23"/>
    </row>
    <row r="17" spans="2:7" ht="34.9" customHeight="1" x14ac:dyDescent="0.3">
      <c r="D17" s="52"/>
      <c r="E17" s="51"/>
      <c r="F17" s="52"/>
      <c r="G17" s="69"/>
    </row>
    <row r="18" spans="2:7" ht="14.45" x14ac:dyDescent="0.3">
      <c r="B18" s="120"/>
      <c r="C18" s="120"/>
      <c r="D18" s="25"/>
      <c r="E18" s="29"/>
    </row>
  </sheetData>
  <mergeCells count="6">
    <mergeCell ref="B1:H1"/>
    <mergeCell ref="B18:C18"/>
    <mergeCell ref="A5:H5"/>
    <mergeCell ref="B6:B7"/>
    <mergeCell ref="B8:B9"/>
    <mergeCell ref="B10:B13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ПОБЕДИТЕЛИ</vt:lpstr>
      <vt:lpstr>не вошедшие в рейтинг</vt:lpstr>
      <vt:lpstr>'не вошедшие в рейтинг'!Область_печати</vt:lpstr>
      <vt:lpstr>ПОБЕДИТЕЛИ!Область_печати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Звада Дарья Александровна</dc:creator>
  <cp:lastModifiedBy>Топал Элина Ивановна</cp:lastModifiedBy>
  <cp:lastPrinted>2018-09-20T09:37:25Z</cp:lastPrinted>
  <dcterms:created xsi:type="dcterms:W3CDTF">2017-06-14T04:23:19Z</dcterms:created>
  <dcterms:modified xsi:type="dcterms:W3CDTF">2018-09-25T10:06:03Z</dcterms:modified>
</cp:coreProperties>
</file>