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2023" sheetId="1" r:id="rId1"/>
  </sheets>
  <calcPr calcId="152511" iterate="1"/>
</workbook>
</file>

<file path=xl/calcChain.xml><?xml version="1.0" encoding="utf-8"?>
<calcChain xmlns="http://schemas.openxmlformats.org/spreadsheetml/2006/main">
  <c r="H14" i="1" l="1"/>
  <c r="I106" i="1" l="1"/>
  <c r="H109" i="1"/>
  <c r="I83" i="1"/>
  <c r="H83" i="1"/>
  <c r="J84" i="1"/>
  <c r="L84" i="1" s="1"/>
  <c r="H86" i="1"/>
  <c r="I86" i="1"/>
  <c r="H13" i="1" l="1"/>
  <c r="H11" i="1"/>
  <c r="H9" i="1"/>
  <c r="H23" i="1"/>
  <c r="H21" i="1"/>
  <c r="H19" i="1"/>
  <c r="H17" i="1"/>
  <c r="H15" i="1"/>
  <c r="H52" i="1"/>
  <c r="H40" i="1"/>
  <c r="H35" i="1"/>
  <c r="H34" i="1" s="1"/>
  <c r="H42" i="1"/>
  <c r="I113" i="1" l="1"/>
  <c r="H113" i="1"/>
  <c r="I111" i="1"/>
  <c r="H111" i="1"/>
  <c r="H107" i="1"/>
  <c r="J114" i="1"/>
  <c r="J113" i="1" s="1"/>
  <c r="J112" i="1"/>
  <c r="J111" i="1" s="1"/>
  <c r="L113" i="1" l="1"/>
  <c r="L111" i="1"/>
  <c r="L114" i="1"/>
  <c r="L112" i="1"/>
  <c r="I32" i="1" l="1"/>
  <c r="I30" i="1"/>
  <c r="I28" i="1"/>
  <c r="I93" i="1"/>
  <c r="H93" i="1"/>
  <c r="I49" i="1"/>
  <c r="J49" i="1" s="1"/>
  <c r="H48" i="1"/>
  <c r="I26" i="1"/>
  <c r="I48" i="1" l="1"/>
  <c r="L49" i="1"/>
  <c r="J48" i="1"/>
  <c r="H102" i="1"/>
  <c r="H104" i="1"/>
  <c r="H95" i="1"/>
  <c r="H78" i="1"/>
  <c r="H72" i="1"/>
  <c r="H70" i="1"/>
  <c r="H67" i="1"/>
  <c r="H100" i="1"/>
  <c r="J10" i="1"/>
  <c r="L10" i="1" s="1"/>
  <c r="I11" i="1"/>
  <c r="J12" i="1"/>
  <c r="H118" i="1"/>
  <c r="H115" i="1"/>
  <c r="H106" i="1" s="1"/>
  <c r="H91" i="1"/>
  <c r="H81" i="1"/>
  <c r="H97" i="1" l="1"/>
  <c r="H90" i="1"/>
  <c r="L48" i="1"/>
  <c r="J11" i="1"/>
  <c r="L11" i="1" s="1"/>
  <c r="L12" i="1"/>
  <c r="J9" i="1"/>
  <c r="H69" i="1"/>
  <c r="J101" i="1"/>
  <c r="L101" i="1" s="1"/>
  <c r="I100" i="1"/>
  <c r="J103" i="1"/>
  <c r="L103" i="1" s="1"/>
  <c r="I9" i="1"/>
  <c r="J14" i="1"/>
  <c r="L14" i="1" s="1"/>
  <c r="H55" i="1"/>
  <c r="J100" i="1" l="1"/>
  <c r="L100" i="1" s="1"/>
  <c r="L9" i="1"/>
  <c r="J13" i="1"/>
  <c r="H120" i="1"/>
  <c r="J121" i="1"/>
  <c r="L121" i="1" s="1"/>
  <c r="I120" i="1"/>
  <c r="I44" i="1"/>
  <c r="H44" i="1"/>
  <c r="J120" i="1" l="1"/>
  <c r="L120" i="1" s="1"/>
  <c r="H80" i="1"/>
  <c r="H117" i="1"/>
  <c r="H28" i="1"/>
  <c r="H26" i="1"/>
  <c r="H50" i="1"/>
  <c r="H46" i="1"/>
  <c r="H38" i="1"/>
  <c r="H32" i="1"/>
  <c r="H30" i="1"/>
  <c r="J62" i="1"/>
  <c r="L62" i="1" s="1"/>
  <c r="I61" i="1"/>
  <c r="J89" i="1"/>
  <c r="L89" i="1" s="1"/>
  <c r="I88" i="1"/>
  <c r="H8" i="1" l="1"/>
  <c r="H37" i="1"/>
  <c r="J61" i="1"/>
  <c r="L61" i="1" s="1"/>
  <c r="J88" i="1"/>
  <c r="L88" i="1" s="1"/>
  <c r="H65" i="1"/>
  <c r="H54" i="1" s="1"/>
  <c r="J60" i="1"/>
  <c r="L60" i="1" s="1"/>
  <c r="I59" i="1"/>
  <c r="J45" i="1"/>
  <c r="J59" i="1" l="1"/>
  <c r="L59" i="1" s="1"/>
  <c r="J44" i="1"/>
  <c r="H122" i="1"/>
  <c r="H125" i="1" s="1"/>
  <c r="J18" i="1"/>
  <c r="L18" i="1" s="1"/>
  <c r="I17" i="1"/>
  <c r="J17" i="1" l="1"/>
  <c r="L17" i="1" s="1"/>
  <c r="J110" i="1"/>
  <c r="L110" i="1" s="1"/>
  <c r="I109" i="1"/>
  <c r="I23" i="1"/>
  <c r="J24" i="1"/>
  <c r="L24" i="1" s="1"/>
  <c r="J64" i="1"/>
  <c r="L64" i="1" s="1"/>
  <c r="J58" i="1"/>
  <c r="L58" i="1" s="1"/>
  <c r="I63" i="1"/>
  <c r="J108" i="1"/>
  <c r="L108" i="1" s="1"/>
  <c r="I107" i="1"/>
  <c r="J109" i="1" l="1"/>
  <c r="L109" i="1" s="1"/>
  <c r="J63" i="1"/>
  <c r="L63" i="1" s="1"/>
  <c r="J107" i="1"/>
  <c r="L107" i="1" s="1"/>
  <c r="J57" i="1"/>
  <c r="I57" i="1"/>
  <c r="L57" i="1" l="1"/>
  <c r="J33" i="1"/>
  <c r="L33" i="1" s="1"/>
  <c r="I13" i="1"/>
  <c r="J29" i="1"/>
  <c r="L29" i="1" s="1"/>
  <c r="J31" i="1"/>
  <c r="L31" i="1" s="1"/>
  <c r="J27" i="1"/>
  <c r="L27" i="1" s="1"/>
  <c r="J25" i="1"/>
  <c r="L25" i="1" s="1"/>
  <c r="J99" i="1"/>
  <c r="L99" i="1" s="1"/>
  <c r="I98" i="1"/>
  <c r="J85" i="1"/>
  <c r="I76" i="1"/>
  <c r="I78" i="1"/>
  <c r="J79" i="1"/>
  <c r="L79" i="1" s="1"/>
  <c r="J77" i="1"/>
  <c r="L77" i="1" s="1"/>
  <c r="J68" i="1"/>
  <c r="L68" i="1" s="1"/>
  <c r="I67" i="1"/>
  <c r="J119" i="1"/>
  <c r="L119" i="1" s="1"/>
  <c r="J75" i="1"/>
  <c r="L75" i="1" s="1"/>
  <c r="I74" i="1"/>
  <c r="J73" i="1"/>
  <c r="L73" i="1" s="1"/>
  <c r="I72" i="1"/>
  <c r="J66" i="1"/>
  <c r="L66" i="1" s="1"/>
  <c r="I65" i="1"/>
  <c r="J116" i="1"/>
  <c r="L116" i="1" s="1"/>
  <c r="J39" i="1"/>
  <c r="I50" i="1"/>
  <c r="J87" i="1"/>
  <c r="J102" i="1"/>
  <c r="I102" i="1"/>
  <c r="J105" i="1"/>
  <c r="L105" i="1" s="1"/>
  <c r="J94" i="1"/>
  <c r="J20" i="1"/>
  <c r="L20" i="1" s="1"/>
  <c r="I19" i="1"/>
  <c r="I15" i="1"/>
  <c r="J16" i="1"/>
  <c r="L16" i="1" s="1"/>
  <c r="I21" i="1"/>
  <c r="J22" i="1"/>
  <c r="L22" i="1" s="1"/>
  <c r="I35" i="1"/>
  <c r="I34" i="1" s="1"/>
  <c r="J36" i="1"/>
  <c r="L36" i="1" s="1"/>
  <c r="I40" i="1"/>
  <c r="J41" i="1"/>
  <c r="L41" i="1" s="1"/>
  <c r="I42" i="1"/>
  <c r="J43" i="1"/>
  <c r="I46" i="1"/>
  <c r="J47" i="1"/>
  <c r="L47" i="1" s="1"/>
  <c r="J51" i="1"/>
  <c r="L51" i="1" s="1"/>
  <c r="I52" i="1"/>
  <c r="J53" i="1"/>
  <c r="L53" i="1" s="1"/>
  <c r="I55" i="1"/>
  <c r="J56" i="1"/>
  <c r="L56" i="1" s="1"/>
  <c r="I70" i="1"/>
  <c r="J71" i="1"/>
  <c r="L71" i="1" s="1"/>
  <c r="I81" i="1"/>
  <c r="J82" i="1"/>
  <c r="L82" i="1" s="1"/>
  <c r="I91" i="1"/>
  <c r="J92" i="1"/>
  <c r="L92" i="1" s="1"/>
  <c r="I95" i="1"/>
  <c r="J96" i="1"/>
  <c r="L96" i="1" s="1"/>
  <c r="I104" i="1"/>
  <c r="I115" i="1"/>
  <c r="I118" i="1"/>
  <c r="I97" i="1" l="1"/>
  <c r="L102" i="1"/>
  <c r="I54" i="1"/>
  <c r="L85" i="1"/>
  <c r="J83" i="1"/>
  <c r="L83" i="1" s="1"/>
  <c r="L87" i="1"/>
  <c r="J86" i="1"/>
  <c r="L86" i="1" s="1"/>
  <c r="I8" i="1"/>
  <c r="L43" i="1"/>
  <c r="J42" i="1"/>
  <c r="L42" i="1" s="1"/>
  <c r="J93" i="1"/>
  <c r="L13" i="1"/>
  <c r="J70" i="1"/>
  <c r="L70" i="1" s="1"/>
  <c r="J74" i="1"/>
  <c r="L74" i="1" s="1"/>
  <c r="J91" i="1"/>
  <c r="L91" i="1" s="1"/>
  <c r="J46" i="1"/>
  <c r="L46" i="1" s="1"/>
  <c r="J40" i="1"/>
  <c r="J21" i="1"/>
  <c r="L21" i="1" s="1"/>
  <c r="J38" i="1"/>
  <c r="J118" i="1"/>
  <c r="J117" i="1" s="1"/>
  <c r="J78" i="1"/>
  <c r="L78" i="1" s="1"/>
  <c r="J98" i="1"/>
  <c r="L98" i="1" s="1"/>
  <c r="J28" i="1"/>
  <c r="L28" i="1" s="1"/>
  <c r="J52" i="1"/>
  <c r="L52" i="1" s="1"/>
  <c r="J81" i="1"/>
  <c r="L81" i="1" s="1"/>
  <c r="J55" i="1"/>
  <c r="J50" i="1"/>
  <c r="L50" i="1" s="1"/>
  <c r="J104" i="1"/>
  <c r="J97" i="1" s="1"/>
  <c r="J65" i="1"/>
  <c r="L65" i="1" s="1"/>
  <c r="J72" i="1"/>
  <c r="L72" i="1" s="1"/>
  <c r="J23" i="1"/>
  <c r="L23" i="1" s="1"/>
  <c r="J30" i="1"/>
  <c r="L30" i="1" s="1"/>
  <c r="I117" i="1"/>
  <c r="J19" i="1"/>
  <c r="L19" i="1" s="1"/>
  <c r="J115" i="1"/>
  <c r="J95" i="1"/>
  <c r="L95" i="1" s="1"/>
  <c r="J35" i="1"/>
  <c r="J15" i="1"/>
  <c r="J67" i="1"/>
  <c r="L67" i="1" s="1"/>
  <c r="J32" i="1"/>
  <c r="L32" i="1" s="1"/>
  <c r="I80" i="1"/>
  <c r="J76" i="1"/>
  <c r="L76" i="1" s="1"/>
  <c r="J26" i="1"/>
  <c r="L26" i="1" s="1"/>
  <c r="I69" i="1"/>
  <c r="I90" i="1"/>
  <c r="I38" i="1"/>
  <c r="L115" i="1" l="1"/>
  <c r="J106" i="1"/>
  <c r="L104" i="1"/>
  <c r="L97" i="1"/>
  <c r="L55" i="1"/>
  <c r="J54" i="1"/>
  <c r="L35" i="1"/>
  <c r="J34" i="1"/>
  <c r="J8" i="1"/>
  <c r="L40" i="1"/>
  <c r="J37" i="1"/>
  <c r="I37" i="1"/>
  <c r="L117" i="1"/>
  <c r="L106" i="1"/>
  <c r="L118" i="1"/>
  <c r="L15" i="1"/>
  <c r="L34" i="1"/>
  <c r="J90" i="1"/>
  <c r="L90" i="1" s="1"/>
  <c r="J80" i="1"/>
  <c r="L80" i="1" s="1"/>
  <c r="J69" i="1"/>
  <c r="L69" i="1" s="1"/>
  <c r="L54" i="1"/>
  <c r="L37" i="1" l="1"/>
  <c r="I122" i="1"/>
  <c r="L8" i="1"/>
  <c r="J122" i="1"/>
  <c r="L122" i="1" l="1"/>
</calcChain>
</file>

<file path=xl/sharedStrings.xml><?xml version="1.0" encoding="utf-8"?>
<sst xmlns="http://schemas.openxmlformats.org/spreadsheetml/2006/main" count="554" uniqueCount="127">
  <si>
    <t>№ п.п.</t>
  </si>
  <si>
    <t>Наименование программ</t>
  </si>
  <si>
    <t>Исполнитель программы</t>
  </si>
  <si>
    <t>Раздел</t>
  </si>
  <si>
    <t>Подраздел</t>
  </si>
  <si>
    <t xml:space="preserve">Целевая статья </t>
  </si>
  <si>
    <t>Вид расходов</t>
  </si>
  <si>
    <t>01</t>
  </si>
  <si>
    <t>13</t>
  </si>
  <si>
    <t>03</t>
  </si>
  <si>
    <t>09</t>
  </si>
  <si>
    <t>Иные закупки товаров, работ и услуг для обеспечения государственных (муниципальных) нужд</t>
  </si>
  <si>
    <t>МУ "Администрация сельского поселения Салым"</t>
  </si>
  <si>
    <t>04</t>
  </si>
  <si>
    <t>05</t>
  </si>
  <si>
    <t>07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</si>
  <si>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</si>
  <si>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</si>
  <si>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</si>
  <si>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</si>
  <si>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</si>
  <si>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10</t>
  </si>
  <si>
    <t>14</t>
  </si>
  <si>
    <t>08</t>
  </si>
  <si>
    <t>200</t>
  </si>
  <si>
    <t>0400199990</t>
  </si>
  <si>
    <t>0900199990</t>
  </si>
  <si>
    <t>Итого расходов по сельскому поселению</t>
  </si>
  <si>
    <t>100</t>
  </si>
  <si>
    <t>120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</si>
  <si>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</si>
  <si>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0600000000</t>
  </si>
  <si>
    <t>0600102040</t>
  </si>
  <si>
    <t xml:space="preserve">Закупка товаров, работ и услуг для обеспечения государственных (муниципальных) нужд </t>
  </si>
  <si>
    <t>Иные закупки товаров, работ  и услуг для обеспечения государственных (муниципальных) нужд</t>
  </si>
  <si>
    <t>240</t>
  </si>
  <si>
    <t>Реализация мероприятий</t>
  </si>
  <si>
    <t>0600302040</t>
  </si>
  <si>
    <t>300</t>
  </si>
  <si>
    <t>0900000000</t>
  </si>
  <si>
    <t>0900299990</t>
  </si>
  <si>
    <t>Субсидии  на создание условий для деятельности народных дружин</t>
  </si>
  <si>
    <t>0100299990</t>
  </si>
  <si>
    <t>800</t>
  </si>
  <si>
    <t>Содержание автомобильных дорог</t>
  </si>
  <si>
    <t>0100120902</t>
  </si>
  <si>
    <t>0400299990</t>
  </si>
  <si>
    <t>0100000000</t>
  </si>
  <si>
    <t>0300000000</t>
  </si>
  <si>
    <t>0800199990</t>
  </si>
  <si>
    <t>0800000000</t>
  </si>
  <si>
    <t>0800299990</t>
  </si>
  <si>
    <t>0500000000</t>
  </si>
  <si>
    <t>0500499990</t>
  </si>
  <si>
    <t>Расходы на выплаты персоналу казенных учреждений</t>
  </si>
  <si>
    <t>110</t>
  </si>
  <si>
    <t xml:space="preserve">Иные межбюджетные трансферты </t>
  </si>
  <si>
    <t>1000189020</t>
  </si>
  <si>
    <t>1000000000</t>
  </si>
  <si>
    <t>0400000000</t>
  </si>
  <si>
    <t>Уплата налогов, сборов и иных платежей</t>
  </si>
  <si>
    <t>1500199990</t>
  </si>
  <si>
    <t>360</t>
  </si>
  <si>
    <t>850</t>
  </si>
  <si>
    <t>1500299990</t>
  </si>
  <si>
    <t>0600220903</t>
  </si>
  <si>
    <t>Уточнение (+,-)</t>
  </si>
  <si>
    <t>Информационное освещение деятельности органов местного самоуправления и поддержка средств массовой информации</t>
  </si>
  <si>
    <t>0400220904</t>
  </si>
  <si>
    <t>040020904</t>
  </si>
  <si>
    <t>320</t>
  </si>
  <si>
    <t>Социальные выплаты гражданам, кроме публичных нормативных социальных выплат</t>
  </si>
  <si>
    <t>Муниципальная программа "Совершенствование муниципального управления в сельском поселении Салым на 2019-2025 годы"</t>
  </si>
  <si>
    <t>Муниципальная программа "Улучшение условий по охране труда и технике безопасности на территории сельского поселения Салым на 2019 - 2025 годы"</t>
  </si>
  <si>
    <t>Муниципальная программа "Обеспечение деятельности органов местного самоуправления сельского поселения на 2019-2025 годы"</t>
  </si>
  <si>
    <t>Муниципальная программа  "Защита населения и территорий от чрезвычайных ситуаций, обеспечение пожарной безопасности в сельском поселении Салым на 2019 -2025 годы"</t>
  </si>
  <si>
    <t>Муниципальная программа "Профилактика правонарушений на территории сельского поселения Салым на 2019-2025 годы"</t>
  </si>
  <si>
    <t>Муниципальная программа "Развитие транспортной системы сельского поселения Салым на 2019-2025 годы"</t>
  </si>
  <si>
    <t>Муниципальная программа "Развитие и применение информационных технологий в муниципальном образовании сельское поселение Салым на 2019-2025 годы"</t>
  </si>
  <si>
    <t>Cоздание условий для деятельности народных дружин (софинансирование)</t>
  </si>
  <si>
    <t>0300182300</t>
  </si>
  <si>
    <t>03001S2300</t>
  </si>
  <si>
    <t>Муниципальная программа "Управление муниципальным имуществом в сельском поселении  Салым на 2020-2025 годы"</t>
  </si>
  <si>
    <t>Муниципальная программа Управление муниципальными финансами в сельском поселении Салым на 2020-2025 годы</t>
  </si>
  <si>
    <t>0600302400</t>
  </si>
  <si>
    <t>0900399990</t>
  </si>
  <si>
    <t>0300299990</t>
  </si>
  <si>
    <t>Ремонт автомобильных дорог</t>
  </si>
  <si>
    <t>0100120901</t>
  </si>
  <si>
    <t>0600459300</t>
  </si>
  <si>
    <t>06004D9300</t>
  </si>
  <si>
    <t>Проведение заключительной дезинфекционной обработки мест общего пользования в многоквартирных домах, жилых помещений семейных и групповых очагов коронавирусной инфекции</t>
  </si>
  <si>
    <t>0900189003</t>
  </si>
  <si>
    <t>0500484200</t>
  </si>
  <si>
    <t>0900120602</t>
  </si>
  <si>
    <t xml:space="preserve">Муниципальная программа "Формирование современной городской среды в муниципальном образовании сельское поселение Салым на 2021-2025годы" </t>
  </si>
  <si>
    <t>Публичные нормативные социальные выплаты гражданам</t>
  </si>
  <si>
    <t>Организация мероприятий при осуществлении деятельности по обращению с животными без владельцев</t>
  </si>
  <si>
    <t>0500489006</t>
  </si>
  <si>
    <t>310</t>
  </si>
  <si>
    <t>0900189008</t>
  </si>
  <si>
    <t>Проведение мероприятий по дезинфекции общественных пространств и мест общего пользования</t>
  </si>
  <si>
    <t>Ремонт автомобильных дорог общего пользования местного значения поселений</t>
  </si>
  <si>
    <t>0900189032</t>
  </si>
  <si>
    <t>Мероприятия по профилактике и устранению последствий распространения новой коронавирусной инфекции (COVID-19)</t>
  </si>
  <si>
    <t>непрогр</t>
  </si>
  <si>
    <t>всего</t>
  </si>
  <si>
    <t>1000189021</t>
  </si>
  <si>
    <t>МУ "Администрация сельского поселения Салым", МКУ "Административно-хозяйственная служба"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</si>
  <si>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</si>
  <si>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0600189005</t>
  </si>
  <si>
    <t>1500289005</t>
  </si>
  <si>
    <t>02</t>
  </si>
  <si>
    <t>к решению Совета депутатов сельского поселения Салым</t>
  </si>
  <si>
    <t>тыс.руб.</t>
  </si>
  <si>
    <t>0600102030</t>
  </si>
  <si>
    <t>от _________ 2023 №_____</t>
  </si>
  <si>
    <t>Приложение 13</t>
  </si>
  <si>
    <t>Озеленение территорий городского и сельских поселений</t>
  </si>
  <si>
    <t>Ликвидация мест захламления</t>
  </si>
  <si>
    <t>0500489007</t>
  </si>
  <si>
    <t>Объем бюджетных ассигнований на реализацию муниципальных программ сельского поселения Салым на 2024 год</t>
  </si>
  <si>
    <t>Сумма на 2024 год тыс. руб.</t>
  </si>
  <si>
    <t>Уточненная сумма на 2024 год</t>
  </si>
  <si>
    <t>окружные</t>
  </si>
  <si>
    <t>окружные КЦСР</t>
  </si>
  <si>
    <t>0500420601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</si>
</sst>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0" borderId="4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5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wrapText="1"/>
    </xf>
    <xf numFmtId="0" fontId="7" fillId="0" borderId="0" xfId="0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/>
    <xf numFmtId="0" fontId="8" fillId="0" borderId="0" xfId="0" applyFont="1"/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164" fontId="1" fillId="5" borderId="1" xfId="0" applyNumberFormat="1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 wrapText="1"/>
    </xf>
    <xf numFmtId="164" fontId="5" fillId="6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4" fontId="5" fillId="7" borderId="0" xfId="0" applyNumberFormat="1" applyFont="1" applyFill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wrapText="1"/>
    </xf>
    <xf numFmtId="49" fontId="1" fillId="8" borderId="1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49" fontId="1" fillId="8" borderId="6" xfId="0" applyNumberFormat="1" applyFont="1" applyFill="1" applyBorder="1" applyAlignment="1">
      <alignment horizontal="center" wrapText="1"/>
    </xf>
    <xf numFmtId="49" fontId="1" fillId="8" borderId="1" xfId="0" applyNumberFormat="1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165" fontId="1" fillId="8" borderId="1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164" fontId="1" fillId="9" borderId="1" xfId="0" applyNumberFormat="1" applyFont="1" applyFill="1" applyBorder="1" applyAlignment="1">
      <alignment horizontal="center"/>
    </xf>
    <xf numFmtId="49" fontId="10" fillId="4" borderId="1" xfId="0" applyNumberFormat="1" applyFont="1" applyFill="1" applyBorder="1" applyAlignment="1">
      <alignment horizontal="left" wrapText="1"/>
    </xf>
    <xf numFmtId="49" fontId="10" fillId="4" borderId="1" xfId="0" applyNumberFormat="1" applyFont="1" applyFill="1" applyBorder="1" applyAlignment="1">
      <alignment horizontal="center" wrapText="1"/>
    </xf>
    <xf numFmtId="165" fontId="10" fillId="4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5" fontId="8" fillId="0" borderId="0" xfId="0" applyNumberFormat="1" applyFont="1"/>
    <xf numFmtId="0" fontId="10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topLeftCell="A112" workbookViewId="0">
      <selection activeCell="H122" activeCellId="1" sqref="H125 H122"/>
    </sheetView>
  </sheetViews>
  <sheetFormatPr defaultRowHeight="32.25" customHeight="1" x14ac:dyDescent="0.25"/>
  <cols>
    <col min="1" max="1" width="5.85546875" style="29" customWidth="1"/>
    <col min="2" max="2" width="58.85546875" style="29" customWidth="1"/>
    <col min="3" max="3" width="19" style="29" customWidth="1"/>
    <col min="4" max="4" width="5.85546875" style="30" customWidth="1"/>
    <col min="5" max="5" width="7.140625" style="30" customWidth="1"/>
    <col min="6" max="6" width="14.5703125" style="29" customWidth="1"/>
    <col min="7" max="7" width="7.42578125" style="29" customWidth="1"/>
    <col min="8" max="8" width="18.7109375" style="43" customWidth="1"/>
    <col min="9" max="9" width="14.42578125" style="31" customWidth="1"/>
    <col min="10" max="10" width="14.85546875" style="32" customWidth="1"/>
    <col min="11" max="11" width="13.140625" style="29" bestFit="1" customWidth="1"/>
    <col min="12" max="16384" width="9.140625" style="29"/>
  </cols>
  <sheetData>
    <row r="1" spans="1:12" ht="17.25" customHeight="1" x14ac:dyDescent="0.25">
      <c r="A1" s="104" t="s">
        <v>117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2" ht="17.25" customHeight="1" x14ac:dyDescent="0.25">
      <c r="A2" s="104" t="s">
        <v>113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2" ht="17.25" customHeight="1" x14ac:dyDescent="0.25">
      <c r="A3" s="104" t="s">
        <v>116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12" ht="17.25" customHeight="1" x14ac:dyDescent="0.25"/>
    <row r="5" spans="1:12" ht="19.5" customHeight="1" x14ac:dyDescent="0.25">
      <c r="A5" s="103" t="s">
        <v>121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2" ht="32.25" customHeight="1" x14ac:dyDescent="0.25">
      <c r="A6" s="33"/>
      <c r="B6" s="33"/>
      <c r="C6" s="33"/>
      <c r="D6" s="34"/>
      <c r="E6" s="34"/>
      <c r="F6" s="33"/>
      <c r="G6" s="33"/>
      <c r="H6" s="32"/>
      <c r="J6" s="32" t="s">
        <v>114</v>
      </c>
    </row>
    <row r="7" spans="1:12" ht="39.75" customHeight="1" x14ac:dyDescent="0.25">
      <c r="A7" s="11" t="s">
        <v>0</v>
      </c>
      <c r="B7" s="11" t="s">
        <v>1</v>
      </c>
      <c r="C7" s="11" t="s">
        <v>2</v>
      </c>
      <c r="D7" s="12" t="s">
        <v>3</v>
      </c>
      <c r="E7" s="12" t="s">
        <v>4</v>
      </c>
      <c r="F7" s="11" t="s">
        <v>5</v>
      </c>
      <c r="G7" s="12" t="s">
        <v>6</v>
      </c>
      <c r="H7" s="13" t="s">
        <v>122</v>
      </c>
      <c r="I7" s="4" t="s">
        <v>66</v>
      </c>
      <c r="J7" s="5" t="s">
        <v>123</v>
      </c>
    </row>
    <row r="8" spans="1:12" ht="48.75" customHeight="1" x14ac:dyDescent="0.25">
      <c r="A8" s="105">
        <v>1</v>
      </c>
      <c r="B8" s="46" t="s">
        <v>72</v>
      </c>
      <c r="C8" s="110" t="s">
        <v>12</v>
      </c>
      <c r="D8" s="72"/>
      <c r="E8" s="73"/>
      <c r="F8" s="47" t="s">
        <v>31</v>
      </c>
      <c r="G8" s="48"/>
      <c r="H8" s="49">
        <f>H9+H11+H13+H17+H15+H19+H21+H23+H26+H28+H30+H32</f>
        <v>27583.78054</v>
      </c>
      <c r="I8" s="49">
        <f t="shared" ref="I8:J8" si="0">I9+I11+I13+I17+I15+I19+I21+I23+I26+I28+I30+I32</f>
        <v>0</v>
      </c>
      <c r="J8" s="49">
        <f t="shared" si="0"/>
        <v>27583.78054</v>
      </c>
      <c r="L8" s="29" t="b">
        <f>H8+I8=J8</f>
        <v>1</v>
      </c>
    </row>
    <row r="9" spans="1:12" ht="51.75" x14ac:dyDescent="0.25">
      <c r="A9" s="106"/>
      <c r="B9" s="70" t="s">
        <v>16</v>
      </c>
      <c r="C9" s="111"/>
      <c r="D9" s="77" t="s">
        <v>7</v>
      </c>
      <c r="E9" s="76" t="s">
        <v>112</v>
      </c>
      <c r="F9" s="77" t="s">
        <v>115</v>
      </c>
      <c r="G9" s="78">
        <v>100</v>
      </c>
      <c r="H9" s="79">
        <f>H10</f>
        <v>2983.2809999999999</v>
      </c>
      <c r="I9" s="79">
        <f>I10</f>
        <v>0</v>
      </c>
      <c r="J9" s="79">
        <f>J10</f>
        <v>2983.2809999999999</v>
      </c>
      <c r="L9" s="29" t="b">
        <f t="shared" ref="L9:L66" si="1">H9+I9=J9</f>
        <v>1</v>
      </c>
    </row>
    <row r="10" spans="1:12" ht="48.75" customHeight="1" x14ac:dyDescent="0.25">
      <c r="A10" s="106"/>
      <c r="B10" s="2" t="s">
        <v>17</v>
      </c>
      <c r="C10" s="111"/>
      <c r="D10" s="50" t="s">
        <v>7</v>
      </c>
      <c r="E10" s="75" t="s">
        <v>112</v>
      </c>
      <c r="F10" s="7" t="s">
        <v>115</v>
      </c>
      <c r="G10" s="74">
        <v>120</v>
      </c>
      <c r="H10" s="55">
        <v>2983.2809999999999</v>
      </c>
      <c r="I10" s="41">
        <v>0</v>
      </c>
      <c r="J10" s="55">
        <f>H10+I10</f>
        <v>2983.2809999999999</v>
      </c>
      <c r="L10" s="29" t="b">
        <f t="shared" si="1"/>
        <v>1</v>
      </c>
    </row>
    <row r="11" spans="1:12" ht="63.75" x14ac:dyDescent="0.25">
      <c r="A11" s="106"/>
      <c r="B11" s="71" t="s">
        <v>109</v>
      </c>
      <c r="C11" s="111"/>
      <c r="D11" s="77" t="s">
        <v>7</v>
      </c>
      <c r="E11" s="76" t="s">
        <v>112</v>
      </c>
      <c r="F11" s="77" t="s">
        <v>110</v>
      </c>
      <c r="G11" s="78">
        <v>100</v>
      </c>
      <c r="H11" s="79">
        <f>H12</f>
        <v>86.352000000000004</v>
      </c>
      <c r="I11" s="79">
        <f>I12</f>
        <v>0</v>
      </c>
      <c r="J11" s="79">
        <f>J12</f>
        <v>86.352000000000004</v>
      </c>
      <c r="L11" s="29" t="b">
        <f t="shared" si="1"/>
        <v>1</v>
      </c>
    </row>
    <row r="12" spans="1:12" ht="48.75" customHeight="1" x14ac:dyDescent="0.25">
      <c r="A12" s="106"/>
      <c r="B12" s="69" t="s">
        <v>17</v>
      </c>
      <c r="C12" s="111"/>
      <c r="D12" s="50" t="s">
        <v>7</v>
      </c>
      <c r="E12" s="75" t="s">
        <v>112</v>
      </c>
      <c r="F12" s="7" t="s">
        <v>110</v>
      </c>
      <c r="G12" s="74">
        <v>120</v>
      </c>
      <c r="H12" s="55">
        <v>86.352000000000004</v>
      </c>
      <c r="I12" s="55">
        <v>0</v>
      </c>
      <c r="J12" s="55">
        <f>H12+I12</f>
        <v>86.352000000000004</v>
      </c>
      <c r="L12" s="29" t="b">
        <f t="shared" si="1"/>
        <v>1</v>
      </c>
    </row>
    <row r="13" spans="1:12" ht="64.5" customHeight="1" x14ac:dyDescent="0.25">
      <c r="A13" s="106"/>
      <c r="B13" s="9" t="s">
        <v>16</v>
      </c>
      <c r="C13" s="111"/>
      <c r="D13" s="10" t="s">
        <v>7</v>
      </c>
      <c r="E13" s="10" t="s">
        <v>13</v>
      </c>
      <c r="F13" s="10" t="s">
        <v>32</v>
      </c>
      <c r="G13" s="10" t="s">
        <v>28</v>
      </c>
      <c r="H13" s="35">
        <f>H14</f>
        <v>22339.278539999999</v>
      </c>
      <c r="I13" s="35">
        <f t="shared" ref="I13" si="2">I14</f>
        <v>0</v>
      </c>
      <c r="J13" s="35">
        <f>J14</f>
        <v>22339.278539999999</v>
      </c>
      <c r="L13" s="29" t="b">
        <f t="shared" si="1"/>
        <v>1</v>
      </c>
    </row>
    <row r="14" spans="1:12" ht="30" customHeight="1" x14ac:dyDescent="0.25">
      <c r="A14" s="106"/>
      <c r="B14" s="2" t="s">
        <v>17</v>
      </c>
      <c r="C14" s="111"/>
      <c r="D14" s="50" t="s">
        <v>7</v>
      </c>
      <c r="E14" s="50" t="s">
        <v>13</v>
      </c>
      <c r="F14" s="6" t="s">
        <v>32</v>
      </c>
      <c r="G14" s="6" t="s">
        <v>29</v>
      </c>
      <c r="H14" s="38">
        <f>22339.27854</f>
        <v>22339.278539999999</v>
      </c>
      <c r="I14" s="58">
        <v>0</v>
      </c>
      <c r="J14" s="40">
        <f>I14+H14</f>
        <v>22339.278539999999</v>
      </c>
      <c r="L14" s="29" t="b">
        <f t="shared" si="1"/>
        <v>1</v>
      </c>
    </row>
    <row r="15" spans="1:12" ht="30" customHeight="1" x14ac:dyDescent="0.25">
      <c r="A15" s="106"/>
      <c r="B15" s="3" t="s">
        <v>33</v>
      </c>
      <c r="C15" s="111"/>
      <c r="D15" s="10" t="s">
        <v>7</v>
      </c>
      <c r="E15" s="10" t="s">
        <v>13</v>
      </c>
      <c r="F15" s="10" t="s">
        <v>32</v>
      </c>
      <c r="G15" s="10" t="s">
        <v>24</v>
      </c>
      <c r="H15" s="35">
        <f>H16</f>
        <v>56.908999999999999</v>
      </c>
      <c r="I15" s="36">
        <f>I16</f>
        <v>0</v>
      </c>
      <c r="J15" s="37">
        <f>J16</f>
        <v>56.908999999999999</v>
      </c>
      <c r="K15" s="44"/>
      <c r="L15" s="29" t="b">
        <f t="shared" si="1"/>
        <v>1</v>
      </c>
    </row>
    <row r="16" spans="1:12" ht="30" customHeight="1" x14ac:dyDescent="0.25">
      <c r="A16" s="106"/>
      <c r="B16" s="1" t="s">
        <v>34</v>
      </c>
      <c r="C16" s="111"/>
      <c r="D16" s="50" t="s">
        <v>7</v>
      </c>
      <c r="E16" s="50" t="s">
        <v>13</v>
      </c>
      <c r="F16" s="6" t="s">
        <v>32</v>
      </c>
      <c r="G16" s="7" t="s">
        <v>35</v>
      </c>
      <c r="H16" s="41">
        <v>56.908999999999999</v>
      </c>
      <c r="I16" s="58">
        <v>0</v>
      </c>
      <c r="J16" s="40">
        <f>I16+H16</f>
        <v>56.908999999999999</v>
      </c>
      <c r="L16" s="29" t="b">
        <f t="shared" si="1"/>
        <v>1</v>
      </c>
    </row>
    <row r="17" spans="1:12" ht="30" customHeight="1" x14ac:dyDescent="0.25">
      <c r="A17" s="106"/>
      <c r="B17" s="9" t="s">
        <v>109</v>
      </c>
      <c r="C17" s="111"/>
      <c r="D17" s="10" t="s">
        <v>7</v>
      </c>
      <c r="E17" s="10" t="s">
        <v>13</v>
      </c>
      <c r="F17" s="10" t="s">
        <v>110</v>
      </c>
      <c r="G17" s="10" t="s">
        <v>28</v>
      </c>
      <c r="H17" s="35">
        <f>H18</f>
        <v>1467.96</v>
      </c>
      <c r="I17" s="35">
        <f>I18</f>
        <v>0</v>
      </c>
      <c r="J17" s="35">
        <f>J18</f>
        <v>1467.96</v>
      </c>
      <c r="L17" s="29" t="b">
        <f t="shared" si="1"/>
        <v>1</v>
      </c>
    </row>
    <row r="18" spans="1:12" ht="30" customHeight="1" x14ac:dyDescent="0.25">
      <c r="A18" s="106"/>
      <c r="B18" s="2" t="s">
        <v>17</v>
      </c>
      <c r="C18" s="111"/>
      <c r="D18" s="50" t="s">
        <v>7</v>
      </c>
      <c r="E18" s="50" t="s">
        <v>13</v>
      </c>
      <c r="F18" s="6" t="s">
        <v>110</v>
      </c>
      <c r="G18" s="6" t="s">
        <v>29</v>
      </c>
      <c r="H18" s="38">
        <v>1467.96</v>
      </c>
      <c r="I18" s="65">
        <v>0</v>
      </c>
      <c r="J18" s="40">
        <f>I18+H18</f>
        <v>1467.96</v>
      </c>
      <c r="L18" s="29" t="b">
        <f t="shared" si="1"/>
        <v>1</v>
      </c>
    </row>
    <row r="19" spans="1:12" ht="30" customHeight="1" x14ac:dyDescent="0.25">
      <c r="A19" s="106"/>
      <c r="B19" s="3" t="s">
        <v>33</v>
      </c>
      <c r="C19" s="111"/>
      <c r="D19" s="10" t="s">
        <v>7</v>
      </c>
      <c r="E19" s="10" t="s">
        <v>13</v>
      </c>
      <c r="F19" s="10" t="s">
        <v>37</v>
      </c>
      <c r="G19" s="10" t="s">
        <v>24</v>
      </c>
      <c r="H19" s="35">
        <f>H20</f>
        <v>30</v>
      </c>
      <c r="I19" s="36">
        <f>I20</f>
        <v>0</v>
      </c>
      <c r="J19" s="37">
        <f>J20</f>
        <v>30</v>
      </c>
      <c r="L19" s="29" t="b">
        <f t="shared" si="1"/>
        <v>1</v>
      </c>
    </row>
    <row r="20" spans="1:12" ht="30" customHeight="1" x14ac:dyDescent="0.25">
      <c r="A20" s="106"/>
      <c r="B20" s="1" t="s">
        <v>34</v>
      </c>
      <c r="C20" s="111"/>
      <c r="D20" s="50" t="s">
        <v>7</v>
      </c>
      <c r="E20" s="50" t="s">
        <v>13</v>
      </c>
      <c r="F20" s="6" t="s">
        <v>37</v>
      </c>
      <c r="G20" s="7" t="s">
        <v>35</v>
      </c>
      <c r="H20" s="41">
        <v>30</v>
      </c>
      <c r="I20" s="39">
        <v>0</v>
      </c>
      <c r="J20" s="40">
        <f>I20+H20</f>
        <v>30</v>
      </c>
      <c r="L20" s="29" t="b">
        <f t="shared" si="1"/>
        <v>1</v>
      </c>
    </row>
    <row r="21" spans="1:12" ht="15.75" customHeight="1" x14ac:dyDescent="0.25">
      <c r="A21" s="106"/>
      <c r="B21" s="3" t="s">
        <v>36</v>
      </c>
      <c r="C21" s="111"/>
      <c r="D21" s="10" t="s">
        <v>15</v>
      </c>
      <c r="E21" s="10" t="s">
        <v>14</v>
      </c>
      <c r="F21" s="10" t="s">
        <v>84</v>
      </c>
      <c r="G21" s="10" t="s">
        <v>24</v>
      </c>
      <c r="H21" s="35">
        <f>H22</f>
        <v>80</v>
      </c>
      <c r="I21" s="36">
        <f>I22</f>
        <v>0</v>
      </c>
      <c r="J21" s="37">
        <f>J22</f>
        <v>80</v>
      </c>
      <c r="L21" s="29" t="b">
        <f t="shared" si="1"/>
        <v>1</v>
      </c>
    </row>
    <row r="22" spans="1:12" ht="30" customHeight="1" x14ac:dyDescent="0.25">
      <c r="A22" s="106"/>
      <c r="B22" s="1" t="s">
        <v>34</v>
      </c>
      <c r="C22" s="111"/>
      <c r="D22" s="6" t="s">
        <v>15</v>
      </c>
      <c r="E22" s="6" t="s">
        <v>14</v>
      </c>
      <c r="F22" s="6" t="s">
        <v>84</v>
      </c>
      <c r="G22" s="7" t="s">
        <v>35</v>
      </c>
      <c r="H22" s="41">
        <v>80</v>
      </c>
      <c r="I22" s="65">
        <v>0</v>
      </c>
      <c r="J22" s="40">
        <f>I22+H22</f>
        <v>80</v>
      </c>
      <c r="L22" s="29" t="b">
        <f t="shared" si="1"/>
        <v>1</v>
      </c>
    </row>
    <row r="23" spans="1:12" ht="30" customHeight="1" x14ac:dyDescent="0.25">
      <c r="A23" s="106"/>
      <c r="B23" s="14" t="s">
        <v>19</v>
      </c>
      <c r="C23" s="111"/>
      <c r="D23" s="10" t="s">
        <v>21</v>
      </c>
      <c r="E23" s="10" t="s">
        <v>7</v>
      </c>
      <c r="F23" s="10" t="s">
        <v>65</v>
      </c>
      <c r="G23" s="10" t="s">
        <v>38</v>
      </c>
      <c r="H23" s="35">
        <f>H24</f>
        <v>540</v>
      </c>
      <c r="I23" s="35">
        <f t="shared" ref="I23:J23" si="3">I25+I24</f>
        <v>0</v>
      </c>
      <c r="J23" s="35">
        <f t="shared" si="3"/>
        <v>540</v>
      </c>
      <c r="L23" s="29" t="b">
        <f t="shared" si="1"/>
        <v>1</v>
      </c>
    </row>
    <row r="24" spans="1:12" ht="30" customHeight="1" x14ac:dyDescent="0.25">
      <c r="A24" s="106"/>
      <c r="B24" s="59" t="s">
        <v>96</v>
      </c>
      <c r="C24" s="111"/>
      <c r="D24" s="50" t="s">
        <v>21</v>
      </c>
      <c r="E24" s="50" t="s">
        <v>7</v>
      </c>
      <c r="F24" s="6" t="s">
        <v>65</v>
      </c>
      <c r="G24" s="6" t="s">
        <v>99</v>
      </c>
      <c r="H24" s="55">
        <v>540</v>
      </c>
      <c r="I24" s="58">
        <v>0</v>
      </c>
      <c r="J24" s="40">
        <f>I24+H24</f>
        <v>540</v>
      </c>
      <c r="L24" s="29" t="b">
        <f t="shared" si="1"/>
        <v>1</v>
      </c>
    </row>
    <row r="25" spans="1:12" ht="25.5" hidden="1" x14ac:dyDescent="0.25">
      <c r="A25" s="106"/>
      <c r="B25" s="51" t="s">
        <v>71</v>
      </c>
      <c r="C25" s="111"/>
      <c r="D25" s="50" t="s">
        <v>21</v>
      </c>
      <c r="E25" s="50" t="s">
        <v>7</v>
      </c>
      <c r="F25" s="6" t="s">
        <v>65</v>
      </c>
      <c r="G25" s="6" t="s">
        <v>70</v>
      </c>
      <c r="H25" s="55">
        <v>0</v>
      </c>
      <c r="I25" s="39">
        <v>0</v>
      </c>
      <c r="J25" s="40">
        <f>I25+H25</f>
        <v>0</v>
      </c>
      <c r="L25" s="29" t="b">
        <f t="shared" si="1"/>
        <v>1</v>
      </c>
    </row>
    <row r="26" spans="1:12" s="45" customFormat="1" ht="66.75" customHeight="1" x14ac:dyDescent="0.25">
      <c r="A26" s="106"/>
      <c r="B26" s="83" t="s">
        <v>16</v>
      </c>
      <c r="C26" s="111"/>
      <c r="D26" s="84" t="s">
        <v>9</v>
      </c>
      <c r="E26" s="84" t="s">
        <v>13</v>
      </c>
      <c r="F26" s="84" t="s">
        <v>89</v>
      </c>
      <c r="G26" s="84" t="s">
        <v>28</v>
      </c>
      <c r="H26" s="85">
        <f>H27</f>
        <v>0</v>
      </c>
      <c r="I26" s="85">
        <f>I27</f>
        <v>0</v>
      </c>
      <c r="J26" s="85">
        <f>J27</f>
        <v>0</v>
      </c>
      <c r="L26" s="45" t="b">
        <f t="shared" si="1"/>
        <v>1</v>
      </c>
    </row>
    <row r="27" spans="1:12" s="45" customFormat="1" ht="30" customHeight="1" x14ac:dyDescent="0.25">
      <c r="A27" s="106"/>
      <c r="B27" s="86" t="s">
        <v>17</v>
      </c>
      <c r="C27" s="111"/>
      <c r="D27" s="87" t="s">
        <v>9</v>
      </c>
      <c r="E27" s="87" t="s">
        <v>13</v>
      </c>
      <c r="F27" s="87" t="s">
        <v>89</v>
      </c>
      <c r="G27" s="87" t="s">
        <v>29</v>
      </c>
      <c r="H27" s="88"/>
      <c r="I27" s="89"/>
      <c r="J27" s="88">
        <f>I27+H27</f>
        <v>0</v>
      </c>
      <c r="L27" s="45" t="b">
        <f t="shared" si="1"/>
        <v>1</v>
      </c>
    </row>
    <row r="28" spans="1:12" s="45" customFormat="1" ht="34.5" customHeight="1" x14ac:dyDescent="0.25">
      <c r="A28" s="106"/>
      <c r="B28" s="90" t="s">
        <v>33</v>
      </c>
      <c r="C28" s="111"/>
      <c r="D28" s="84" t="s">
        <v>9</v>
      </c>
      <c r="E28" s="84" t="s">
        <v>13</v>
      </c>
      <c r="F28" s="84" t="s">
        <v>89</v>
      </c>
      <c r="G28" s="84" t="s">
        <v>24</v>
      </c>
      <c r="H28" s="85">
        <f>H29</f>
        <v>0</v>
      </c>
      <c r="I28" s="85">
        <f>I29</f>
        <v>0</v>
      </c>
      <c r="J28" s="85">
        <f>J29</f>
        <v>0</v>
      </c>
      <c r="L28" s="45" t="b">
        <f t="shared" si="1"/>
        <v>1</v>
      </c>
    </row>
    <row r="29" spans="1:12" s="45" customFormat="1" ht="30" customHeight="1" x14ac:dyDescent="0.25">
      <c r="A29" s="106"/>
      <c r="B29" s="91" t="s">
        <v>34</v>
      </c>
      <c r="C29" s="111"/>
      <c r="D29" s="87" t="s">
        <v>9</v>
      </c>
      <c r="E29" s="87" t="s">
        <v>13</v>
      </c>
      <c r="F29" s="87" t="s">
        <v>89</v>
      </c>
      <c r="G29" s="87" t="s">
        <v>35</v>
      </c>
      <c r="H29" s="88"/>
      <c r="I29" s="88">
        <v>0</v>
      </c>
      <c r="J29" s="88">
        <f>I29+H29</f>
        <v>0</v>
      </c>
      <c r="L29" s="45" t="b">
        <f t="shared" si="1"/>
        <v>1</v>
      </c>
    </row>
    <row r="30" spans="1:12" s="45" customFormat="1" ht="61.5" customHeight="1" x14ac:dyDescent="0.25">
      <c r="A30" s="106"/>
      <c r="B30" s="83" t="s">
        <v>16</v>
      </c>
      <c r="C30" s="111"/>
      <c r="D30" s="84" t="s">
        <v>9</v>
      </c>
      <c r="E30" s="84" t="s">
        <v>13</v>
      </c>
      <c r="F30" s="84" t="s">
        <v>90</v>
      </c>
      <c r="G30" s="84" t="s">
        <v>28</v>
      </c>
      <c r="H30" s="85">
        <f>H31</f>
        <v>0</v>
      </c>
      <c r="I30" s="85">
        <f>I31</f>
        <v>0</v>
      </c>
      <c r="J30" s="85">
        <f>J31</f>
        <v>0</v>
      </c>
      <c r="L30" s="45" t="b">
        <f t="shared" si="1"/>
        <v>1</v>
      </c>
    </row>
    <row r="31" spans="1:12" s="45" customFormat="1" ht="29.25" customHeight="1" x14ac:dyDescent="0.25">
      <c r="A31" s="106"/>
      <c r="B31" s="86" t="s">
        <v>17</v>
      </c>
      <c r="C31" s="111"/>
      <c r="D31" s="87" t="s">
        <v>9</v>
      </c>
      <c r="E31" s="87" t="s">
        <v>13</v>
      </c>
      <c r="F31" s="87" t="s">
        <v>90</v>
      </c>
      <c r="G31" s="87" t="s">
        <v>29</v>
      </c>
      <c r="H31" s="88"/>
      <c r="I31" s="88">
        <v>0</v>
      </c>
      <c r="J31" s="88">
        <f>I31+H31</f>
        <v>0</v>
      </c>
      <c r="L31" s="45" t="b">
        <f t="shared" si="1"/>
        <v>1</v>
      </c>
    </row>
    <row r="32" spans="1:12" s="45" customFormat="1" ht="26.25" x14ac:dyDescent="0.25">
      <c r="A32" s="106"/>
      <c r="B32" s="90" t="s">
        <v>33</v>
      </c>
      <c r="C32" s="111"/>
      <c r="D32" s="84" t="s">
        <v>9</v>
      </c>
      <c r="E32" s="84" t="s">
        <v>13</v>
      </c>
      <c r="F32" s="84" t="s">
        <v>90</v>
      </c>
      <c r="G32" s="84" t="s">
        <v>24</v>
      </c>
      <c r="H32" s="85">
        <f>H33</f>
        <v>0</v>
      </c>
      <c r="I32" s="85">
        <f>I33</f>
        <v>0</v>
      </c>
      <c r="J32" s="85">
        <f>J33</f>
        <v>0</v>
      </c>
      <c r="K32" s="92"/>
      <c r="L32" s="45" t="b">
        <f t="shared" si="1"/>
        <v>1</v>
      </c>
    </row>
    <row r="33" spans="1:12" s="45" customFormat="1" ht="26.25" x14ac:dyDescent="0.25">
      <c r="A33" s="93"/>
      <c r="B33" s="91" t="s">
        <v>34</v>
      </c>
      <c r="C33" s="112"/>
      <c r="D33" s="87" t="s">
        <v>9</v>
      </c>
      <c r="E33" s="87" t="s">
        <v>13</v>
      </c>
      <c r="F33" s="87" t="s">
        <v>90</v>
      </c>
      <c r="G33" s="87" t="s">
        <v>35</v>
      </c>
      <c r="H33" s="88">
        <v>0</v>
      </c>
      <c r="I33" s="89"/>
      <c r="J33" s="88">
        <f>I33+H33</f>
        <v>0</v>
      </c>
      <c r="L33" s="45" t="b">
        <f t="shared" si="1"/>
        <v>1</v>
      </c>
    </row>
    <row r="34" spans="1:12" s="45" customFormat="1" ht="42" customHeight="1" x14ac:dyDescent="0.25">
      <c r="A34" s="105">
        <v>2</v>
      </c>
      <c r="B34" s="52" t="s">
        <v>73</v>
      </c>
      <c r="C34" s="110" t="s">
        <v>108</v>
      </c>
      <c r="D34" s="15"/>
      <c r="E34" s="15"/>
      <c r="F34" s="53">
        <v>1400000000</v>
      </c>
      <c r="G34" s="54"/>
      <c r="H34" s="49">
        <f>H35</f>
        <v>126.5</v>
      </c>
      <c r="I34" s="49">
        <f t="shared" ref="I34:J34" si="4">I35</f>
        <v>0</v>
      </c>
      <c r="J34" s="49">
        <f t="shared" si="4"/>
        <v>126.5</v>
      </c>
      <c r="K34" s="29"/>
      <c r="L34" s="29" t="b">
        <f t="shared" si="1"/>
        <v>1</v>
      </c>
    </row>
    <row r="35" spans="1:12" s="45" customFormat="1" ht="30.75" customHeight="1" x14ac:dyDescent="0.25">
      <c r="A35" s="106"/>
      <c r="B35" s="14" t="s">
        <v>18</v>
      </c>
      <c r="C35" s="111"/>
      <c r="D35" s="16" t="s">
        <v>7</v>
      </c>
      <c r="E35" s="16" t="s">
        <v>8</v>
      </c>
      <c r="F35" s="56">
        <v>1400199990</v>
      </c>
      <c r="G35" s="17">
        <v>200</v>
      </c>
      <c r="H35" s="37">
        <f>H36</f>
        <v>126.5</v>
      </c>
      <c r="I35" s="36">
        <f t="shared" ref="I35:J35" si="5">I36</f>
        <v>0</v>
      </c>
      <c r="J35" s="37">
        <f t="shared" si="5"/>
        <v>126.5</v>
      </c>
      <c r="K35" s="29"/>
      <c r="L35" s="29" t="b">
        <f t="shared" si="1"/>
        <v>1</v>
      </c>
    </row>
    <row r="36" spans="1:12" s="45" customFormat="1" ht="25.5" customHeight="1" x14ac:dyDescent="0.25">
      <c r="A36" s="107"/>
      <c r="B36" s="18" t="s">
        <v>11</v>
      </c>
      <c r="C36" s="111"/>
      <c r="D36" s="19" t="s">
        <v>7</v>
      </c>
      <c r="E36" s="19" t="s">
        <v>8</v>
      </c>
      <c r="F36" s="57">
        <v>1400199990</v>
      </c>
      <c r="G36" s="20">
        <v>240</v>
      </c>
      <c r="H36" s="40">
        <v>126.5</v>
      </c>
      <c r="I36" s="39">
        <v>0</v>
      </c>
      <c r="J36" s="40">
        <f>I36+H36</f>
        <v>126.5</v>
      </c>
      <c r="K36" s="29"/>
      <c r="L36" s="29" t="b">
        <f t="shared" si="1"/>
        <v>1</v>
      </c>
    </row>
    <row r="37" spans="1:12" s="45" customFormat="1" ht="50.25" customHeight="1" x14ac:dyDescent="0.25">
      <c r="A37" s="105">
        <v>3</v>
      </c>
      <c r="B37" s="52" t="s">
        <v>74</v>
      </c>
      <c r="C37" s="110" t="s">
        <v>108</v>
      </c>
      <c r="D37" s="15"/>
      <c r="E37" s="15"/>
      <c r="F37" s="53">
        <v>1500000000</v>
      </c>
      <c r="G37" s="21"/>
      <c r="H37" s="22">
        <f>H40+H38+H42+H46+H44+H50+H52+H48</f>
        <v>21633.452670000002</v>
      </c>
      <c r="I37" s="22">
        <f>I40+I38+I42+I46+I44+I50+I52+I48</f>
        <v>0</v>
      </c>
      <c r="J37" s="22">
        <f>J40+J38+J42+J46+J44+J50+J52+J48</f>
        <v>21633.452670000002</v>
      </c>
      <c r="K37" s="29"/>
      <c r="L37" s="29" t="b">
        <f>H37+I37=J37</f>
        <v>1</v>
      </c>
    </row>
    <row r="38" spans="1:12" s="45" customFormat="1" ht="50.25" customHeight="1" x14ac:dyDescent="0.25">
      <c r="A38" s="106"/>
      <c r="B38" s="9" t="s">
        <v>36</v>
      </c>
      <c r="C38" s="111"/>
      <c r="D38" s="10" t="s">
        <v>7</v>
      </c>
      <c r="E38" s="10" t="s">
        <v>8</v>
      </c>
      <c r="F38" s="10" t="s">
        <v>61</v>
      </c>
      <c r="G38" s="10" t="s">
        <v>24</v>
      </c>
      <c r="H38" s="35">
        <f>H39</f>
        <v>3162.3645799999999</v>
      </c>
      <c r="I38" s="36">
        <f>I39</f>
        <v>0</v>
      </c>
      <c r="J38" s="37">
        <f>J39</f>
        <v>3162.3645799999999</v>
      </c>
      <c r="K38" s="29"/>
      <c r="L38" s="29"/>
    </row>
    <row r="39" spans="1:12" s="45" customFormat="1" ht="32.25" customHeight="1" x14ac:dyDescent="0.25">
      <c r="A39" s="106"/>
      <c r="B39" s="1" t="s">
        <v>34</v>
      </c>
      <c r="C39" s="111"/>
      <c r="D39" s="6" t="s">
        <v>7</v>
      </c>
      <c r="E39" s="6" t="s">
        <v>8</v>
      </c>
      <c r="F39" s="6" t="s">
        <v>61</v>
      </c>
      <c r="G39" s="6" t="s">
        <v>35</v>
      </c>
      <c r="H39" s="38">
        <v>3162.3645799999999</v>
      </c>
      <c r="I39" s="58">
        <v>0</v>
      </c>
      <c r="J39" s="40">
        <f>I39+H39</f>
        <v>3162.3645799999999</v>
      </c>
      <c r="K39" s="29"/>
      <c r="L39" s="29"/>
    </row>
    <row r="40" spans="1:12" s="45" customFormat="1" ht="18" customHeight="1" x14ac:dyDescent="0.25">
      <c r="A40" s="106"/>
      <c r="B40" s="9" t="s">
        <v>36</v>
      </c>
      <c r="C40" s="111"/>
      <c r="D40" s="10" t="s">
        <v>7</v>
      </c>
      <c r="E40" s="10" t="s">
        <v>8</v>
      </c>
      <c r="F40" s="10" t="s">
        <v>61</v>
      </c>
      <c r="G40" s="10" t="s">
        <v>38</v>
      </c>
      <c r="H40" s="35">
        <f>H41</f>
        <v>35</v>
      </c>
      <c r="I40" s="36">
        <f>I41</f>
        <v>0</v>
      </c>
      <c r="J40" s="37">
        <f>J41</f>
        <v>35</v>
      </c>
      <c r="K40" s="29"/>
      <c r="L40" s="29" t="b">
        <f t="shared" si="1"/>
        <v>1</v>
      </c>
    </row>
    <row r="41" spans="1:12" s="45" customFormat="1" ht="17.25" customHeight="1" x14ac:dyDescent="0.25">
      <c r="A41" s="106"/>
      <c r="B41" s="1" t="s">
        <v>20</v>
      </c>
      <c r="C41" s="111"/>
      <c r="D41" s="6" t="s">
        <v>7</v>
      </c>
      <c r="E41" s="6" t="s">
        <v>8</v>
      </c>
      <c r="F41" s="6" t="s">
        <v>61</v>
      </c>
      <c r="G41" s="6" t="s">
        <v>62</v>
      </c>
      <c r="H41" s="38">
        <v>35</v>
      </c>
      <c r="I41" s="39">
        <v>0</v>
      </c>
      <c r="J41" s="40">
        <f>I41+H41</f>
        <v>35</v>
      </c>
      <c r="K41" s="29"/>
      <c r="L41" s="29" t="b">
        <f t="shared" si="1"/>
        <v>1</v>
      </c>
    </row>
    <row r="42" spans="1:12" s="45" customFormat="1" ht="16.5" customHeight="1" x14ac:dyDescent="0.25">
      <c r="A42" s="106"/>
      <c r="B42" s="9" t="s">
        <v>36</v>
      </c>
      <c r="C42" s="111"/>
      <c r="D42" s="10" t="s">
        <v>7</v>
      </c>
      <c r="E42" s="10" t="s">
        <v>8</v>
      </c>
      <c r="F42" s="10" t="s">
        <v>61</v>
      </c>
      <c r="G42" s="10" t="s">
        <v>43</v>
      </c>
      <c r="H42" s="35">
        <f>H43</f>
        <v>117.639</v>
      </c>
      <c r="I42" s="36">
        <f>I43</f>
        <v>0</v>
      </c>
      <c r="J42" s="37">
        <f>J43</f>
        <v>117.639</v>
      </c>
      <c r="K42" s="29"/>
      <c r="L42" s="29" t="b">
        <f t="shared" si="1"/>
        <v>1</v>
      </c>
    </row>
    <row r="43" spans="1:12" s="45" customFormat="1" ht="15" customHeight="1" x14ac:dyDescent="0.25">
      <c r="A43" s="106"/>
      <c r="B43" s="1" t="s">
        <v>60</v>
      </c>
      <c r="C43" s="111"/>
      <c r="D43" s="6" t="s">
        <v>7</v>
      </c>
      <c r="E43" s="6" t="s">
        <v>8</v>
      </c>
      <c r="F43" s="6" t="s">
        <v>61</v>
      </c>
      <c r="G43" s="6" t="s">
        <v>63</v>
      </c>
      <c r="H43" s="38">
        <v>117.639</v>
      </c>
      <c r="I43" s="58">
        <v>0</v>
      </c>
      <c r="J43" s="40">
        <f>H43+I43</f>
        <v>117.639</v>
      </c>
      <c r="K43" s="29"/>
      <c r="L43" s="29" t="b">
        <f t="shared" si="1"/>
        <v>1</v>
      </c>
    </row>
    <row r="44" spans="1:12" s="45" customFormat="1" ht="59.25" customHeight="1" x14ac:dyDescent="0.25">
      <c r="A44" s="106"/>
      <c r="B44" s="9" t="s">
        <v>109</v>
      </c>
      <c r="C44" s="111"/>
      <c r="D44" s="10" t="s">
        <v>7</v>
      </c>
      <c r="E44" s="10" t="s">
        <v>8</v>
      </c>
      <c r="F44" s="10" t="s">
        <v>111</v>
      </c>
      <c r="G44" s="10" t="s">
        <v>28</v>
      </c>
      <c r="H44" s="35">
        <f>H45</f>
        <v>1640.6880000000001</v>
      </c>
      <c r="I44" s="35">
        <f>I45</f>
        <v>0</v>
      </c>
      <c r="J44" s="37">
        <f>J45</f>
        <v>1640.6880000000001</v>
      </c>
      <c r="K44" s="29"/>
      <c r="L44" s="29"/>
    </row>
    <row r="45" spans="1:12" s="45" customFormat="1" ht="15" customHeight="1" x14ac:dyDescent="0.25">
      <c r="A45" s="106"/>
      <c r="B45" s="1" t="s">
        <v>54</v>
      </c>
      <c r="C45" s="111"/>
      <c r="D45" s="6" t="s">
        <v>7</v>
      </c>
      <c r="E45" s="6" t="s">
        <v>8</v>
      </c>
      <c r="F45" s="6" t="s">
        <v>111</v>
      </c>
      <c r="G45" s="6" t="s">
        <v>55</v>
      </c>
      <c r="H45" s="38">
        <v>1640.6880000000001</v>
      </c>
      <c r="I45" s="65">
        <v>0</v>
      </c>
      <c r="J45" s="40">
        <f>I45+H45</f>
        <v>1640.6880000000001</v>
      </c>
      <c r="K45" s="29"/>
      <c r="L45" s="29"/>
    </row>
    <row r="46" spans="1:12" s="45" customFormat="1" ht="16.5" customHeight="1" x14ac:dyDescent="0.25">
      <c r="A46" s="106"/>
      <c r="B46" s="9" t="s">
        <v>36</v>
      </c>
      <c r="C46" s="111"/>
      <c r="D46" s="10" t="s">
        <v>7</v>
      </c>
      <c r="E46" s="10" t="s">
        <v>8</v>
      </c>
      <c r="F46" s="10" t="s">
        <v>64</v>
      </c>
      <c r="G46" s="10" t="s">
        <v>28</v>
      </c>
      <c r="H46" s="35">
        <f>H47</f>
        <v>16461.874090000001</v>
      </c>
      <c r="I46" s="36">
        <f>I47</f>
        <v>0</v>
      </c>
      <c r="J46" s="37">
        <f>J47</f>
        <v>16461.874090000001</v>
      </c>
      <c r="K46" s="29"/>
      <c r="L46" s="29" t="b">
        <f t="shared" si="1"/>
        <v>1</v>
      </c>
    </row>
    <row r="47" spans="1:12" s="45" customFormat="1" ht="21.75" customHeight="1" x14ac:dyDescent="0.25">
      <c r="A47" s="106"/>
      <c r="B47" s="1" t="s">
        <v>54</v>
      </c>
      <c r="C47" s="111"/>
      <c r="D47" s="6" t="s">
        <v>7</v>
      </c>
      <c r="E47" s="6" t="s">
        <v>8</v>
      </c>
      <c r="F47" s="6" t="s">
        <v>64</v>
      </c>
      <c r="G47" s="6" t="s">
        <v>55</v>
      </c>
      <c r="H47" s="38">
        <v>16461.874090000001</v>
      </c>
      <c r="I47" s="58">
        <v>0</v>
      </c>
      <c r="J47" s="40">
        <f>I47+H47</f>
        <v>16461.874090000001</v>
      </c>
      <c r="K47" s="29"/>
      <c r="L47" s="29" t="b">
        <f t="shared" si="1"/>
        <v>1</v>
      </c>
    </row>
    <row r="48" spans="1:12" s="45" customFormat="1" ht="21.75" hidden="1" customHeight="1" x14ac:dyDescent="0.25">
      <c r="A48" s="106"/>
      <c r="B48" s="9" t="s">
        <v>36</v>
      </c>
      <c r="C48" s="111"/>
      <c r="D48" s="10" t="s">
        <v>7</v>
      </c>
      <c r="E48" s="10" t="s">
        <v>8</v>
      </c>
      <c r="F48" s="10" t="s">
        <v>64</v>
      </c>
      <c r="G48" s="10" t="s">
        <v>28</v>
      </c>
      <c r="H48" s="35">
        <f>H49</f>
        <v>0</v>
      </c>
      <c r="I48" s="35">
        <f t="shared" ref="I48:J48" si="6">I49</f>
        <v>0</v>
      </c>
      <c r="J48" s="35">
        <f t="shared" si="6"/>
        <v>0</v>
      </c>
      <c r="K48" s="29"/>
      <c r="L48" s="29" t="b">
        <f t="shared" si="1"/>
        <v>1</v>
      </c>
    </row>
    <row r="49" spans="1:12" s="45" customFormat="1" ht="21.75" hidden="1" customHeight="1" x14ac:dyDescent="0.25">
      <c r="A49" s="106"/>
      <c r="B49" s="1" t="s">
        <v>54</v>
      </c>
      <c r="C49" s="111"/>
      <c r="D49" s="6" t="s">
        <v>7</v>
      </c>
      <c r="E49" s="6" t="s">
        <v>8</v>
      </c>
      <c r="F49" s="6" t="s">
        <v>64</v>
      </c>
      <c r="G49" s="6" t="s">
        <v>29</v>
      </c>
      <c r="H49" s="38">
        <v>0</v>
      </c>
      <c r="I49" s="82">
        <f>7.2+20+20-20+19+1-7.2-19-21</f>
        <v>0</v>
      </c>
      <c r="J49" s="40">
        <f>H49+I49</f>
        <v>0</v>
      </c>
      <c r="K49" s="29"/>
      <c r="L49" s="29" t="b">
        <f t="shared" si="1"/>
        <v>1</v>
      </c>
    </row>
    <row r="50" spans="1:12" s="45" customFormat="1" ht="24.95" customHeight="1" x14ac:dyDescent="0.25">
      <c r="A50" s="106"/>
      <c r="B50" s="3" t="s">
        <v>33</v>
      </c>
      <c r="C50" s="111"/>
      <c r="D50" s="10" t="s">
        <v>7</v>
      </c>
      <c r="E50" s="10" t="s">
        <v>8</v>
      </c>
      <c r="F50" s="10" t="s">
        <v>64</v>
      </c>
      <c r="G50" s="10" t="s">
        <v>24</v>
      </c>
      <c r="H50" s="35">
        <f>H51</f>
        <v>165.887</v>
      </c>
      <c r="I50" s="36">
        <f>I51</f>
        <v>0</v>
      </c>
      <c r="J50" s="37">
        <f>J51</f>
        <v>165.887</v>
      </c>
      <c r="K50" s="29"/>
      <c r="L50" s="29" t="b">
        <f t="shared" si="1"/>
        <v>1</v>
      </c>
    </row>
    <row r="51" spans="1:12" s="45" customFormat="1" ht="24.95" customHeight="1" x14ac:dyDescent="0.25">
      <c r="A51" s="106"/>
      <c r="B51" s="1" t="s">
        <v>34</v>
      </c>
      <c r="C51" s="111"/>
      <c r="D51" s="6" t="s">
        <v>7</v>
      </c>
      <c r="E51" s="6" t="s">
        <v>8</v>
      </c>
      <c r="F51" s="6" t="s">
        <v>64</v>
      </c>
      <c r="G51" s="6" t="s">
        <v>35</v>
      </c>
      <c r="H51" s="38">
        <v>165.887</v>
      </c>
      <c r="I51" s="39">
        <v>0</v>
      </c>
      <c r="J51" s="40">
        <f>I51+H51</f>
        <v>165.887</v>
      </c>
      <c r="K51" s="29"/>
      <c r="L51" s="29" t="b">
        <f t="shared" si="1"/>
        <v>1</v>
      </c>
    </row>
    <row r="52" spans="1:12" s="45" customFormat="1" ht="24.95" customHeight="1" x14ac:dyDescent="0.25">
      <c r="A52" s="106"/>
      <c r="B52" s="3" t="s">
        <v>33</v>
      </c>
      <c r="C52" s="111"/>
      <c r="D52" s="10" t="s">
        <v>15</v>
      </c>
      <c r="E52" s="10" t="s">
        <v>14</v>
      </c>
      <c r="F52" s="10" t="s">
        <v>64</v>
      </c>
      <c r="G52" s="10" t="s">
        <v>24</v>
      </c>
      <c r="H52" s="37">
        <f>H53</f>
        <v>50</v>
      </c>
      <c r="I52" s="36">
        <f>I53</f>
        <v>0</v>
      </c>
      <c r="J52" s="37">
        <f>J53</f>
        <v>50</v>
      </c>
      <c r="K52" s="29"/>
      <c r="L52" s="29" t="b">
        <f t="shared" si="1"/>
        <v>1</v>
      </c>
    </row>
    <row r="53" spans="1:12" s="45" customFormat="1" ht="24.95" customHeight="1" x14ac:dyDescent="0.25">
      <c r="A53" s="107"/>
      <c r="B53" s="1" t="s">
        <v>34</v>
      </c>
      <c r="C53" s="112"/>
      <c r="D53" s="6" t="s">
        <v>15</v>
      </c>
      <c r="E53" s="6" t="s">
        <v>14</v>
      </c>
      <c r="F53" s="6" t="s">
        <v>64</v>
      </c>
      <c r="G53" s="6" t="s">
        <v>35</v>
      </c>
      <c r="H53" s="40">
        <v>50</v>
      </c>
      <c r="I53" s="58">
        <v>0</v>
      </c>
      <c r="J53" s="40">
        <f>I53+H53</f>
        <v>50</v>
      </c>
      <c r="K53" s="29"/>
      <c r="L53" s="29" t="b">
        <f t="shared" si="1"/>
        <v>1</v>
      </c>
    </row>
    <row r="54" spans="1:12" ht="43.5" customHeight="1" x14ac:dyDescent="0.25">
      <c r="A54" s="108">
        <v>4</v>
      </c>
      <c r="B54" s="52" t="s">
        <v>75</v>
      </c>
      <c r="C54" s="110" t="s">
        <v>12</v>
      </c>
      <c r="D54" s="15"/>
      <c r="E54" s="15"/>
      <c r="F54" s="15" t="s">
        <v>39</v>
      </c>
      <c r="G54" s="23"/>
      <c r="H54" s="22">
        <f>H55+H65+H67</f>
        <v>483.98050000000001</v>
      </c>
      <c r="I54" s="22">
        <f t="shared" ref="I54:J54" si="7">I55+I65+I67</f>
        <v>0</v>
      </c>
      <c r="J54" s="22">
        <f t="shared" si="7"/>
        <v>483.98050000000001</v>
      </c>
      <c r="L54" s="29" t="b">
        <f t="shared" si="1"/>
        <v>1</v>
      </c>
    </row>
    <row r="55" spans="1:12" ht="32.25" customHeight="1" x14ac:dyDescent="0.25">
      <c r="A55" s="109"/>
      <c r="B55" s="14" t="s">
        <v>18</v>
      </c>
      <c r="C55" s="111"/>
      <c r="D55" s="16" t="s">
        <v>9</v>
      </c>
      <c r="E55" s="16" t="s">
        <v>21</v>
      </c>
      <c r="F55" s="10" t="s">
        <v>26</v>
      </c>
      <c r="G55" s="10" t="s">
        <v>24</v>
      </c>
      <c r="H55" s="37">
        <f>H56</f>
        <v>149</v>
      </c>
      <c r="I55" s="36">
        <f>I56</f>
        <v>0</v>
      </c>
      <c r="J55" s="37">
        <f>J56</f>
        <v>149</v>
      </c>
      <c r="L55" s="29" t="b">
        <f t="shared" si="1"/>
        <v>1</v>
      </c>
    </row>
    <row r="56" spans="1:12" ht="32.25" customHeight="1" x14ac:dyDescent="0.25">
      <c r="A56" s="109"/>
      <c r="B56" s="18" t="s">
        <v>11</v>
      </c>
      <c r="C56" s="111"/>
      <c r="D56" s="19" t="s">
        <v>9</v>
      </c>
      <c r="E56" s="19" t="s">
        <v>21</v>
      </c>
      <c r="F56" s="6" t="s">
        <v>26</v>
      </c>
      <c r="G56" s="6" t="s">
        <v>35</v>
      </c>
      <c r="H56" s="38">
        <v>149</v>
      </c>
      <c r="I56" s="58">
        <v>0</v>
      </c>
      <c r="J56" s="40">
        <f>I56+H56</f>
        <v>149</v>
      </c>
      <c r="L56" s="29" t="b">
        <f t="shared" si="1"/>
        <v>1</v>
      </c>
    </row>
    <row r="57" spans="1:12" ht="34.5" hidden="1" customHeight="1" x14ac:dyDescent="0.25">
      <c r="A57" s="109"/>
      <c r="B57" s="3" t="s">
        <v>91</v>
      </c>
      <c r="C57" s="111"/>
      <c r="D57" s="10" t="s">
        <v>9</v>
      </c>
      <c r="E57" s="10" t="s">
        <v>21</v>
      </c>
      <c r="F57" s="10" t="s">
        <v>92</v>
      </c>
      <c r="G57" s="10" t="s">
        <v>24</v>
      </c>
      <c r="H57" s="35">
        <v>0</v>
      </c>
      <c r="I57" s="35">
        <f>I58</f>
        <v>0</v>
      </c>
      <c r="J57" s="35">
        <f>J58</f>
        <v>0</v>
      </c>
      <c r="L57" s="29" t="b">
        <f t="shared" si="1"/>
        <v>1</v>
      </c>
    </row>
    <row r="58" spans="1:12" ht="28.5" hidden="1" customHeight="1" x14ac:dyDescent="0.25">
      <c r="A58" s="109"/>
      <c r="B58" s="1" t="s">
        <v>34</v>
      </c>
      <c r="C58" s="111"/>
      <c r="D58" s="6" t="s">
        <v>9</v>
      </c>
      <c r="E58" s="6" t="s">
        <v>21</v>
      </c>
      <c r="F58" s="6" t="s">
        <v>92</v>
      </c>
      <c r="G58" s="6" t="s">
        <v>35</v>
      </c>
      <c r="H58" s="38">
        <v>0</v>
      </c>
      <c r="I58" s="38"/>
      <c r="J58" s="38">
        <f>H58+I58</f>
        <v>0</v>
      </c>
      <c r="L58" s="29" t="b">
        <f t="shared" si="1"/>
        <v>1</v>
      </c>
    </row>
    <row r="59" spans="1:12" ht="28.5" hidden="1" customHeight="1" x14ac:dyDescent="0.25">
      <c r="A59" s="109"/>
      <c r="B59" s="3" t="s">
        <v>104</v>
      </c>
      <c r="C59" s="111"/>
      <c r="D59" s="10" t="s">
        <v>9</v>
      </c>
      <c r="E59" s="10" t="s">
        <v>21</v>
      </c>
      <c r="F59" s="10" t="s">
        <v>103</v>
      </c>
      <c r="G59" s="10" t="s">
        <v>24</v>
      </c>
      <c r="H59" s="35">
        <v>0</v>
      </c>
      <c r="I59" s="35">
        <f>I60</f>
        <v>0</v>
      </c>
      <c r="J59" s="35">
        <f>J60</f>
        <v>0</v>
      </c>
      <c r="L59" s="29" t="b">
        <f t="shared" si="1"/>
        <v>1</v>
      </c>
    </row>
    <row r="60" spans="1:12" ht="40.5" hidden="1" customHeight="1" x14ac:dyDescent="0.25">
      <c r="A60" s="109"/>
      <c r="B60" s="1" t="s">
        <v>34</v>
      </c>
      <c r="C60" s="111"/>
      <c r="D60" s="6" t="s">
        <v>9</v>
      </c>
      <c r="E60" s="6" t="s">
        <v>21</v>
      </c>
      <c r="F60" s="6" t="s">
        <v>103</v>
      </c>
      <c r="G60" s="6" t="s">
        <v>35</v>
      </c>
      <c r="H60" s="38">
        <v>0</v>
      </c>
      <c r="I60" s="63"/>
      <c r="J60" s="38">
        <f>H60+I60</f>
        <v>0</v>
      </c>
      <c r="L60" s="29" t="b">
        <f t="shared" si="1"/>
        <v>1</v>
      </c>
    </row>
    <row r="61" spans="1:12" ht="40.5" hidden="1" customHeight="1" x14ac:dyDescent="0.25">
      <c r="A61" s="109"/>
      <c r="B61" s="3" t="s">
        <v>101</v>
      </c>
      <c r="C61" s="111"/>
      <c r="D61" s="10" t="s">
        <v>9</v>
      </c>
      <c r="E61" s="10" t="s">
        <v>21</v>
      </c>
      <c r="F61" s="10" t="s">
        <v>100</v>
      </c>
      <c r="G61" s="10" t="s">
        <v>24</v>
      </c>
      <c r="H61" s="35">
        <v>0</v>
      </c>
      <c r="I61" s="35">
        <f>I62</f>
        <v>0</v>
      </c>
      <c r="J61" s="35">
        <f>J62</f>
        <v>0</v>
      </c>
      <c r="L61" s="29" t="b">
        <f t="shared" si="1"/>
        <v>1</v>
      </c>
    </row>
    <row r="62" spans="1:12" ht="36.75" hidden="1" customHeight="1" x14ac:dyDescent="0.25">
      <c r="A62" s="109"/>
      <c r="B62" s="1" t="s">
        <v>34</v>
      </c>
      <c r="C62" s="111"/>
      <c r="D62" s="6" t="s">
        <v>9</v>
      </c>
      <c r="E62" s="6" t="s">
        <v>21</v>
      </c>
      <c r="F62" s="6" t="s">
        <v>100</v>
      </c>
      <c r="G62" s="6" t="s">
        <v>35</v>
      </c>
      <c r="H62" s="38">
        <v>0</v>
      </c>
      <c r="I62" s="38"/>
      <c r="J62" s="38">
        <f>H62+I62</f>
        <v>0</v>
      </c>
      <c r="L62" s="29" t="b">
        <f t="shared" si="1"/>
        <v>1</v>
      </c>
    </row>
    <row r="63" spans="1:12" ht="56.25" hidden="1" customHeight="1" x14ac:dyDescent="0.25">
      <c r="A63" s="109"/>
      <c r="B63" s="3" t="s">
        <v>91</v>
      </c>
      <c r="C63" s="111"/>
      <c r="D63" s="10" t="s">
        <v>9</v>
      </c>
      <c r="E63" s="10" t="s">
        <v>21</v>
      </c>
      <c r="F63" s="10" t="s">
        <v>94</v>
      </c>
      <c r="G63" s="10" t="s">
        <v>24</v>
      </c>
      <c r="H63" s="35">
        <v>0</v>
      </c>
      <c r="I63" s="35">
        <f>I64</f>
        <v>0</v>
      </c>
      <c r="J63" s="35">
        <f>J64</f>
        <v>0</v>
      </c>
      <c r="L63" s="29" t="b">
        <f t="shared" si="1"/>
        <v>1</v>
      </c>
    </row>
    <row r="64" spans="1:12" ht="32.25" hidden="1" customHeight="1" x14ac:dyDescent="0.25">
      <c r="A64" s="109"/>
      <c r="B64" s="1" t="s">
        <v>34</v>
      </c>
      <c r="C64" s="111"/>
      <c r="D64" s="6" t="s">
        <v>9</v>
      </c>
      <c r="E64" s="6" t="s">
        <v>21</v>
      </c>
      <c r="F64" s="6" t="s">
        <v>94</v>
      </c>
      <c r="G64" s="6" t="s">
        <v>35</v>
      </c>
      <c r="H64" s="38">
        <v>0</v>
      </c>
      <c r="I64" s="38">
        <v>0</v>
      </c>
      <c r="J64" s="38">
        <f>I64+H64</f>
        <v>0</v>
      </c>
      <c r="L64" s="29" t="b">
        <f t="shared" si="1"/>
        <v>1</v>
      </c>
    </row>
    <row r="65" spans="1:12" ht="16.5" customHeight="1" x14ac:dyDescent="0.25">
      <c r="A65" s="109"/>
      <c r="B65" s="3" t="s">
        <v>36</v>
      </c>
      <c r="C65" s="111"/>
      <c r="D65" s="10" t="s">
        <v>9</v>
      </c>
      <c r="E65" s="10" t="s">
        <v>21</v>
      </c>
      <c r="F65" s="10" t="s">
        <v>40</v>
      </c>
      <c r="G65" s="10" t="s">
        <v>24</v>
      </c>
      <c r="H65" s="37">
        <f>H66</f>
        <v>10</v>
      </c>
      <c r="I65" s="36">
        <f>I66</f>
        <v>0</v>
      </c>
      <c r="J65" s="37">
        <f>J66</f>
        <v>10</v>
      </c>
      <c r="L65" s="29" t="b">
        <f t="shared" si="1"/>
        <v>1</v>
      </c>
    </row>
    <row r="66" spans="1:12" ht="32.25" customHeight="1" x14ac:dyDescent="0.25">
      <c r="A66" s="109"/>
      <c r="B66" s="1" t="s">
        <v>34</v>
      </c>
      <c r="C66" s="111"/>
      <c r="D66" s="6" t="s">
        <v>9</v>
      </c>
      <c r="E66" s="6" t="s">
        <v>21</v>
      </c>
      <c r="F66" s="6" t="s">
        <v>40</v>
      </c>
      <c r="G66" s="6" t="s">
        <v>35</v>
      </c>
      <c r="H66" s="40">
        <v>10</v>
      </c>
      <c r="I66" s="58">
        <v>0</v>
      </c>
      <c r="J66" s="40">
        <f>I66+H66</f>
        <v>10</v>
      </c>
      <c r="K66" s="44"/>
      <c r="L66" s="29" t="b">
        <f t="shared" si="1"/>
        <v>1</v>
      </c>
    </row>
    <row r="67" spans="1:12" ht="32.25" customHeight="1" x14ac:dyDescent="0.25">
      <c r="A67" s="109"/>
      <c r="B67" s="3" t="s">
        <v>36</v>
      </c>
      <c r="C67" s="111"/>
      <c r="D67" s="10" t="s">
        <v>9</v>
      </c>
      <c r="E67" s="10" t="s">
        <v>21</v>
      </c>
      <c r="F67" s="10" t="s">
        <v>85</v>
      </c>
      <c r="G67" s="10" t="s">
        <v>24</v>
      </c>
      <c r="H67" s="37">
        <f>H68</f>
        <v>324.98050000000001</v>
      </c>
      <c r="I67" s="36">
        <f>I68</f>
        <v>0</v>
      </c>
      <c r="J67" s="37">
        <f>J68</f>
        <v>324.98050000000001</v>
      </c>
      <c r="L67" s="29" t="b">
        <f t="shared" ref="L67:L106" si="8">H67+I67=J67</f>
        <v>1</v>
      </c>
    </row>
    <row r="68" spans="1:12" ht="32.25" customHeight="1" x14ac:dyDescent="0.25">
      <c r="A68" s="109"/>
      <c r="B68" s="1" t="s">
        <v>34</v>
      </c>
      <c r="C68" s="111"/>
      <c r="D68" s="6" t="s">
        <v>9</v>
      </c>
      <c r="E68" s="6" t="s">
        <v>21</v>
      </c>
      <c r="F68" s="6" t="s">
        <v>85</v>
      </c>
      <c r="G68" s="6" t="s">
        <v>35</v>
      </c>
      <c r="H68" s="40">
        <v>324.98050000000001</v>
      </c>
      <c r="I68" s="58">
        <v>0</v>
      </c>
      <c r="J68" s="40">
        <f>I68+H68</f>
        <v>324.98050000000001</v>
      </c>
      <c r="L68" s="29" t="b">
        <f t="shared" si="8"/>
        <v>1</v>
      </c>
    </row>
    <row r="69" spans="1:12" ht="41.25" customHeight="1" x14ac:dyDescent="0.25">
      <c r="A69" s="108">
        <v>5</v>
      </c>
      <c r="B69" s="24" t="s">
        <v>76</v>
      </c>
      <c r="C69" s="110" t="s">
        <v>12</v>
      </c>
      <c r="D69" s="15"/>
      <c r="E69" s="15"/>
      <c r="F69" s="15" t="s">
        <v>48</v>
      </c>
      <c r="G69" s="25"/>
      <c r="H69" s="22">
        <f>H70+H72+H74+H76+H78</f>
        <v>557.14092000000005</v>
      </c>
      <c r="I69" s="22">
        <f t="shared" ref="I69:J69" si="9">I70+I72+I74+I76+I78</f>
        <v>0</v>
      </c>
      <c r="J69" s="22">
        <f t="shared" si="9"/>
        <v>557.14092000000005</v>
      </c>
      <c r="L69" s="29" t="b">
        <f t="shared" si="8"/>
        <v>1</v>
      </c>
    </row>
    <row r="70" spans="1:12" ht="32.25" customHeight="1" x14ac:dyDescent="0.25">
      <c r="A70" s="109"/>
      <c r="B70" s="9" t="s">
        <v>41</v>
      </c>
      <c r="C70" s="111"/>
      <c r="D70" s="10" t="s">
        <v>9</v>
      </c>
      <c r="E70" s="10" t="s">
        <v>22</v>
      </c>
      <c r="F70" s="10" t="s">
        <v>80</v>
      </c>
      <c r="G70" s="10" t="s">
        <v>28</v>
      </c>
      <c r="H70" s="35">
        <f>H71</f>
        <v>22.343209999999999</v>
      </c>
      <c r="I70" s="36">
        <f>I71</f>
        <v>0</v>
      </c>
      <c r="J70" s="37">
        <f>J71</f>
        <v>22.343209999999999</v>
      </c>
      <c r="L70" s="29" t="b">
        <f t="shared" si="8"/>
        <v>1</v>
      </c>
    </row>
    <row r="71" spans="1:12" ht="32.25" customHeight="1" x14ac:dyDescent="0.25">
      <c r="A71" s="109"/>
      <c r="B71" s="2" t="s">
        <v>17</v>
      </c>
      <c r="C71" s="111"/>
      <c r="D71" s="6" t="s">
        <v>9</v>
      </c>
      <c r="E71" s="6" t="s">
        <v>22</v>
      </c>
      <c r="F71" s="6" t="s">
        <v>80</v>
      </c>
      <c r="G71" s="6" t="s">
        <v>29</v>
      </c>
      <c r="H71" s="38">
        <v>22.343209999999999</v>
      </c>
      <c r="I71" s="39">
        <v>0</v>
      </c>
      <c r="J71" s="40">
        <f>I71+H71</f>
        <v>22.343209999999999</v>
      </c>
      <c r="L71" s="29" t="b">
        <f t="shared" si="8"/>
        <v>1</v>
      </c>
    </row>
    <row r="72" spans="1:12" ht="32.25" customHeight="1" x14ac:dyDescent="0.25">
      <c r="A72" s="109"/>
      <c r="B72" s="9" t="s">
        <v>79</v>
      </c>
      <c r="C72" s="111"/>
      <c r="D72" s="10" t="s">
        <v>9</v>
      </c>
      <c r="E72" s="10" t="s">
        <v>22</v>
      </c>
      <c r="F72" s="10" t="s">
        <v>81</v>
      </c>
      <c r="G72" s="10" t="s">
        <v>28</v>
      </c>
      <c r="H72" s="35">
        <f>H73</f>
        <v>42.343209999999999</v>
      </c>
      <c r="I72" s="36">
        <f>I73</f>
        <v>0</v>
      </c>
      <c r="J72" s="37">
        <f>J73</f>
        <v>42.343209999999999</v>
      </c>
      <c r="L72" s="29" t="b">
        <f t="shared" si="8"/>
        <v>1</v>
      </c>
    </row>
    <row r="73" spans="1:12" ht="32.25" customHeight="1" x14ac:dyDescent="0.25">
      <c r="A73" s="109"/>
      <c r="B73" s="2" t="s">
        <v>17</v>
      </c>
      <c r="C73" s="111"/>
      <c r="D73" s="6" t="s">
        <v>9</v>
      </c>
      <c r="E73" s="6" t="s">
        <v>22</v>
      </c>
      <c r="F73" s="6" t="s">
        <v>81</v>
      </c>
      <c r="G73" s="6" t="s">
        <v>29</v>
      </c>
      <c r="H73" s="38">
        <v>42.343209999999999</v>
      </c>
      <c r="I73" s="39">
        <v>0</v>
      </c>
      <c r="J73" s="40">
        <f>I73+H73</f>
        <v>42.343209999999999</v>
      </c>
      <c r="L73" s="29" t="b">
        <f t="shared" si="8"/>
        <v>1</v>
      </c>
    </row>
    <row r="74" spans="1:12" ht="32.25" customHeight="1" x14ac:dyDescent="0.25">
      <c r="A74" s="109"/>
      <c r="B74" s="9" t="s">
        <v>41</v>
      </c>
      <c r="C74" s="111"/>
      <c r="D74" s="10" t="s">
        <v>9</v>
      </c>
      <c r="E74" s="10" t="s">
        <v>22</v>
      </c>
      <c r="F74" s="10" t="s">
        <v>80</v>
      </c>
      <c r="G74" s="10" t="s">
        <v>24</v>
      </c>
      <c r="H74" s="35">
        <v>1.72725</v>
      </c>
      <c r="I74" s="36">
        <f>I75</f>
        <v>0</v>
      </c>
      <c r="J74" s="37">
        <f>J75</f>
        <v>1.72725</v>
      </c>
      <c r="L74" s="29" t="b">
        <f t="shared" si="8"/>
        <v>1</v>
      </c>
    </row>
    <row r="75" spans="1:12" ht="32.25" customHeight="1" x14ac:dyDescent="0.25">
      <c r="A75" s="109"/>
      <c r="B75" s="1" t="s">
        <v>34</v>
      </c>
      <c r="C75" s="111"/>
      <c r="D75" s="6" t="s">
        <v>9</v>
      </c>
      <c r="E75" s="6" t="s">
        <v>22</v>
      </c>
      <c r="F75" s="6" t="s">
        <v>80</v>
      </c>
      <c r="G75" s="6" t="s">
        <v>35</v>
      </c>
      <c r="H75" s="38">
        <v>1.72725</v>
      </c>
      <c r="I75" s="39">
        <v>0</v>
      </c>
      <c r="J75" s="40">
        <f>I75+H75</f>
        <v>1.72725</v>
      </c>
      <c r="L75" s="29" t="b">
        <f t="shared" si="8"/>
        <v>1</v>
      </c>
    </row>
    <row r="76" spans="1:12" ht="32.25" customHeight="1" x14ac:dyDescent="0.25">
      <c r="A76" s="109"/>
      <c r="B76" s="9" t="s">
        <v>79</v>
      </c>
      <c r="C76" s="111"/>
      <c r="D76" s="10" t="s">
        <v>9</v>
      </c>
      <c r="E76" s="10" t="s">
        <v>22</v>
      </c>
      <c r="F76" s="10" t="s">
        <v>81</v>
      </c>
      <c r="G76" s="10" t="s">
        <v>24</v>
      </c>
      <c r="H76" s="35">
        <v>1.72725</v>
      </c>
      <c r="I76" s="36">
        <f>I77</f>
        <v>0</v>
      </c>
      <c r="J76" s="37">
        <f>J77</f>
        <v>1.72725</v>
      </c>
      <c r="L76" s="29" t="b">
        <f t="shared" si="8"/>
        <v>1</v>
      </c>
    </row>
    <row r="77" spans="1:12" ht="32.25" customHeight="1" x14ac:dyDescent="0.25">
      <c r="A77" s="109"/>
      <c r="B77" s="1" t="s">
        <v>34</v>
      </c>
      <c r="C77" s="111"/>
      <c r="D77" s="6" t="s">
        <v>9</v>
      </c>
      <c r="E77" s="6" t="s">
        <v>22</v>
      </c>
      <c r="F77" s="6" t="s">
        <v>81</v>
      </c>
      <c r="G77" s="6" t="s">
        <v>35</v>
      </c>
      <c r="H77" s="38">
        <v>1.72725</v>
      </c>
      <c r="I77" s="39">
        <v>0</v>
      </c>
      <c r="J77" s="40">
        <f>I77+H77</f>
        <v>1.72725</v>
      </c>
      <c r="L77" s="29" t="b">
        <f t="shared" si="8"/>
        <v>1</v>
      </c>
    </row>
    <row r="78" spans="1:12" ht="32.25" customHeight="1" x14ac:dyDescent="0.25">
      <c r="A78" s="109"/>
      <c r="B78" s="9" t="s">
        <v>36</v>
      </c>
      <c r="C78" s="111"/>
      <c r="D78" s="10" t="s">
        <v>9</v>
      </c>
      <c r="E78" s="10" t="s">
        <v>22</v>
      </c>
      <c r="F78" s="10" t="s">
        <v>86</v>
      </c>
      <c r="G78" s="10" t="s">
        <v>24</v>
      </c>
      <c r="H78" s="35">
        <f>H79</f>
        <v>489</v>
      </c>
      <c r="I78" s="36">
        <f>I79</f>
        <v>0</v>
      </c>
      <c r="J78" s="37">
        <f>J79</f>
        <v>489</v>
      </c>
      <c r="L78" s="29" t="b">
        <f t="shared" si="8"/>
        <v>1</v>
      </c>
    </row>
    <row r="79" spans="1:12" ht="32.25" customHeight="1" x14ac:dyDescent="0.25">
      <c r="A79" s="109"/>
      <c r="B79" s="1" t="s">
        <v>34</v>
      </c>
      <c r="C79" s="111"/>
      <c r="D79" s="6" t="s">
        <v>9</v>
      </c>
      <c r="E79" s="6" t="s">
        <v>22</v>
      </c>
      <c r="F79" s="6" t="s">
        <v>86</v>
      </c>
      <c r="G79" s="6" t="s">
        <v>35</v>
      </c>
      <c r="H79" s="38">
        <v>489</v>
      </c>
      <c r="I79" s="58">
        <v>0</v>
      </c>
      <c r="J79" s="40">
        <f>I79+H79</f>
        <v>489</v>
      </c>
      <c r="L79" s="29" t="b">
        <f t="shared" si="8"/>
        <v>1</v>
      </c>
    </row>
    <row r="80" spans="1:12" ht="31.5" customHeight="1" x14ac:dyDescent="0.25">
      <c r="A80" s="108">
        <v>6</v>
      </c>
      <c r="B80" s="26" t="s">
        <v>77</v>
      </c>
      <c r="C80" s="110" t="s">
        <v>12</v>
      </c>
      <c r="D80" s="47"/>
      <c r="E80" s="47"/>
      <c r="F80" s="15" t="s">
        <v>47</v>
      </c>
      <c r="G80" s="21"/>
      <c r="H80" s="22">
        <f>H81+H83+H86</f>
        <v>42311.100129999999</v>
      </c>
      <c r="I80" s="22">
        <f>I81+I86+I83+I88</f>
        <v>0</v>
      </c>
      <c r="J80" s="22">
        <f>J81+J86+J83+J88</f>
        <v>42311.100129999999</v>
      </c>
      <c r="L80" s="29" t="b">
        <f t="shared" si="8"/>
        <v>1</v>
      </c>
    </row>
    <row r="81" spans="1:12" ht="20.25" customHeight="1" x14ac:dyDescent="0.25">
      <c r="A81" s="109"/>
      <c r="B81" s="3" t="s">
        <v>36</v>
      </c>
      <c r="C81" s="111"/>
      <c r="D81" s="16" t="s">
        <v>13</v>
      </c>
      <c r="E81" s="16" t="s">
        <v>23</v>
      </c>
      <c r="F81" s="10" t="s">
        <v>42</v>
      </c>
      <c r="G81" s="10" t="s">
        <v>24</v>
      </c>
      <c r="H81" s="37">
        <f>H82</f>
        <v>18683.223170000001</v>
      </c>
      <c r="I81" s="36">
        <f>I82</f>
        <v>0</v>
      </c>
      <c r="J81" s="37">
        <f>J82</f>
        <v>18683.223170000001</v>
      </c>
      <c r="L81" s="29" t="b">
        <f t="shared" si="8"/>
        <v>1</v>
      </c>
    </row>
    <row r="82" spans="1:12" ht="30" customHeight="1" x14ac:dyDescent="0.25">
      <c r="A82" s="109"/>
      <c r="B82" s="1" t="s">
        <v>34</v>
      </c>
      <c r="C82" s="111"/>
      <c r="D82" s="19" t="s">
        <v>13</v>
      </c>
      <c r="E82" s="19" t="s">
        <v>23</v>
      </c>
      <c r="F82" s="6" t="s">
        <v>42</v>
      </c>
      <c r="G82" s="6" t="s">
        <v>35</v>
      </c>
      <c r="H82" s="40">
        <v>18683.223170000001</v>
      </c>
      <c r="I82" s="58">
        <v>0</v>
      </c>
      <c r="J82" s="40">
        <f>I82+H82</f>
        <v>18683.223170000001</v>
      </c>
      <c r="L82" s="29" t="b">
        <f t="shared" si="8"/>
        <v>1</v>
      </c>
    </row>
    <row r="83" spans="1:12" ht="39.75" customHeight="1" x14ac:dyDescent="0.25">
      <c r="A83" s="109"/>
      <c r="B83" s="3" t="s">
        <v>87</v>
      </c>
      <c r="C83" s="111"/>
      <c r="D83" s="16" t="s">
        <v>13</v>
      </c>
      <c r="E83" s="16" t="s">
        <v>10</v>
      </c>
      <c r="F83" s="10" t="s">
        <v>88</v>
      </c>
      <c r="G83" s="10" t="s">
        <v>24</v>
      </c>
      <c r="H83" s="37">
        <f>H85+H84</f>
        <v>7739.96</v>
      </c>
      <c r="I83" s="37">
        <f t="shared" ref="I83:J83" si="10">I85+I84</f>
        <v>0</v>
      </c>
      <c r="J83" s="37">
        <f t="shared" si="10"/>
        <v>7739.96</v>
      </c>
      <c r="L83" s="29" t="b">
        <f t="shared" si="8"/>
        <v>1</v>
      </c>
    </row>
    <row r="84" spans="1:12" s="45" customFormat="1" ht="39.75" customHeight="1" x14ac:dyDescent="0.25">
      <c r="A84" s="109"/>
      <c r="B84" s="94" t="s">
        <v>125</v>
      </c>
      <c r="C84" s="111"/>
      <c r="D84" s="95" t="s">
        <v>13</v>
      </c>
      <c r="E84" s="95" t="s">
        <v>10</v>
      </c>
      <c r="F84" s="96" t="s">
        <v>124</v>
      </c>
      <c r="G84" s="96" t="s">
        <v>35</v>
      </c>
      <c r="H84" s="97">
        <v>3859.1</v>
      </c>
      <c r="I84" s="98">
        <v>0</v>
      </c>
      <c r="J84" s="97">
        <f>H84+I84</f>
        <v>3859.1</v>
      </c>
      <c r="L84" s="45" t="b">
        <f t="shared" si="8"/>
        <v>1</v>
      </c>
    </row>
    <row r="85" spans="1:12" ht="39.75" customHeight="1" x14ac:dyDescent="0.25">
      <c r="A85" s="109"/>
      <c r="B85" s="1" t="s">
        <v>34</v>
      </c>
      <c r="C85" s="111"/>
      <c r="D85" s="19" t="s">
        <v>13</v>
      </c>
      <c r="E85" s="19" t="s">
        <v>10</v>
      </c>
      <c r="F85" s="6" t="s">
        <v>88</v>
      </c>
      <c r="G85" s="6" t="s">
        <v>35</v>
      </c>
      <c r="H85" s="38">
        <v>3880.86</v>
      </c>
      <c r="I85" s="58">
        <v>0</v>
      </c>
      <c r="J85" s="40">
        <f>I85+H85</f>
        <v>3880.86</v>
      </c>
      <c r="L85" s="29" t="b">
        <f t="shared" si="8"/>
        <v>1</v>
      </c>
    </row>
    <row r="86" spans="1:12" ht="21.75" customHeight="1" x14ac:dyDescent="0.25">
      <c r="A86" s="109"/>
      <c r="B86" s="3" t="s">
        <v>44</v>
      </c>
      <c r="C86" s="111"/>
      <c r="D86" s="16" t="s">
        <v>13</v>
      </c>
      <c r="E86" s="16" t="s">
        <v>10</v>
      </c>
      <c r="F86" s="10" t="s">
        <v>45</v>
      </c>
      <c r="G86" s="10" t="s">
        <v>24</v>
      </c>
      <c r="H86" s="37">
        <f>H87</f>
        <v>15887.91696</v>
      </c>
      <c r="I86" s="36">
        <f>I87</f>
        <v>0</v>
      </c>
      <c r="J86" s="37">
        <f>J87</f>
        <v>15887.91696</v>
      </c>
      <c r="L86" s="29" t="b">
        <f t="shared" si="8"/>
        <v>1</v>
      </c>
    </row>
    <row r="87" spans="1:12" ht="32.25" customHeight="1" x14ac:dyDescent="0.25">
      <c r="A87" s="109"/>
      <c r="B87" s="1" t="s">
        <v>34</v>
      </c>
      <c r="C87" s="111"/>
      <c r="D87" s="19" t="s">
        <v>13</v>
      </c>
      <c r="E87" s="19" t="s">
        <v>10</v>
      </c>
      <c r="F87" s="6" t="s">
        <v>45</v>
      </c>
      <c r="G87" s="6" t="s">
        <v>35</v>
      </c>
      <c r="H87" s="38">
        <v>15887.91696</v>
      </c>
      <c r="I87" s="58">
        <v>0</v>
      </c>
      <c r="J87" s="40">
        <f>I87+H87</f>
        <v>15887.91696</v>
      </c>
      <c r="L87" s="29" t="b">
        <f t="shared" si="8"/>
        <v>1</v>
      </c>
    </row>
    <row r="88" spans="1:12" ht="25.5" hidden="1" customHeight="1" x14ac:dyDescent="0.25">
      <c r="A88" s="61"/>
      <c r="B88" s="3" t="s">
        <v>102</v>
      </c>
      <c r="C88" s="60"/>
      <c r="D88" s="16" t="s">
        <v>13</v>
      </c>
      <c r="E88" s="16" t="s">
        <v>10</v>
      </c>
      <c r="F88" s="10" t="s">
        <v>45</v>
      </c>
      <c r="G88" s="10" t="s">
        <v>24</v>
      </c>
      <c r="H88" s="37">
        <v>0</v>
      </c>
      <c r="I88" s="36">
        <f>I89</f>
        <v>0</v>
      </c>
      <c r="J88" s="37">
        <f>J89</f>
        <v>0</v>
      </c>
      <c r="L88" s="29" t="b">
        <f t="shared" si="8"/>
        <v>1</v>
      </c>
    </row>
    <row r="89" spans="1:12" ht="32.25" hidden="1" customHeight="1" x14ac:dyDescent="0.25">
      <c r="A89" s="61"/>
      <c r="B89" s="1" t="s">
        <v>34</v>
      </c>
      <c r="C89" s="60"/>
      <c r="D89" s="19" t="s">
        <v>13</v>
      </c>
      <c r="E89" s="19" t="s">
        <v>10</v>
      </c>
      <c r="F89" s="6" t="s">
        <v>45</v>
      </c>
      <c r="G89" s="6" t="s">
        <v>35</v>
      </c>
      <c r="H89" s="38">
        <v>0</v>
      </c>
      <c r="I89" s="62"/>
      <c r="J89" s="40">
        <f>I89+H89</f>
        <v>0</v>
      </c>
      <c r="L89" s="29" t="b">
        <f t="shared" si="8"/>
        <v>1</v>
      </c>
    </row>
    <row r="90" spans="1:12" ht="42.75" customHeight="1" x14ac:dyDescent="0.25">
      <c r="A90" s="108">
        <v>7</v>
      </c>
      <c r="B90" s="24" t="s">
        <v>78</v>
      </c>
      <c r="C90" s="110" t="s">
        <v>12</v>
      </c>
      <c r="D90" s="15"/>
      <c r="E90" s="15"/>
      <c r="F90" s="15" t="s">
        <v>59</v>
      </c>
      <c r="G90" s="21"/>
      <c r="H90" s="22">
        <f>H91+H95+H93</f>
        <v>1233.893</v>
      </c>
      <c r="I90" s="22">
        <f>I95+I91+I93</f>
        <v>0</v>
      </c>
      <c r="J90" s="22">
        <f>J95+J91+J93</f>
        <v>1233.893</v>
      </c>
      <c r="K90" s="44"/>
      <c r="L90" s="29" t="b">
        <f t="shared" si="8"/>
        <v>1</v>
      </c>
    </row>
    <row r="91" spans="1:12" ht="32.25" customHeight="1" x14ac:dyDescent="0.25">
      <c r="A91" s="109"/>
      <c r="B91" s="3" t="s">
        <v>36</v>
      </c>
      <c r="C91" s="111"/>
      <c r="D91" s="10" t="s">
        <v>13</v>
      </c>
      <c r="E91" s="10" t="s">
        <v>21</v>
      </c>
      <c r="F91" s="10" t="s">
        <v>25</v>
      </c>
      <c r="G91" s="10" t="s">
        <v>24</v>
      </c>
      <c r="H91" s="37">
        <f>H92</f>
        <v>438.72500000000002</v>
      </c>
      <c r="I91" s="36">
        <f>I92</f>
        <v>0</v>
      </c>
      <c r="J91" s="37">
        <f>J92</f>
        <v>438.72500000000002</v>
      </c>
      <c r="L91" s="29" t="b">
        <f t="shared" si="8"/>
        <v>1</v>
      </c>
    </row>
    <row r="92" spans="1:12" ht="32.25" customHeight="1" x14ac:dyDescent="0.25">
      <c r="A92" s="109"/>
      <c r="B92" s="8" t="s">
        <v>34</v>
      </c>
      <c r="C92" s="111"/>
      <c r="D92" s="7" t="s">
        <v>13</v>
      </c>
      <c r="E92" s="7" t="s">
        <v>21</v>
      </c>
      <c r="F92" s="7" t="s">
        <v>25</v>
      </c>
      <c r="G92" s="7" t="s">
        <v>35</v>
      </c>
      <c r="H92" s="41">
        <v>438.72500000000002</v>
      </c>
      <c r="I92" s="58">
        <v>0</v>
      </c>
      <c r="J92" s="40">
        <f>I92+H92</f>
        <v>438.72500000000002</v>
      </c>
      <c r="L92" s="29" t="b">
        <f t="shared" si="8"/>
        <v>1</v>
      </c>
    </row>
    <row r="93" spans="1:12" ht="32.25" customHeight="1" x14ac:dyDescent="0.25">
      <c r="A93" s="109"/>
      <c r="B93" s="3" t="s">
        <v>67</v>
      </c>
      <c r="C93" s="111"/>
      <c r="D93" s="10" t="s">
        <v>13</v>
      </c>
      <c r="E93" s="10" t="s">
        <v>21</v>
      </c>
      <c r="F93" s="10" t="s">
        <v>68</v>
      </c>
      <c r="G93" s="10" t="s">
        <v>24</v>
      </c>
      <c r="H93" s="37">
        <f>H94</f>
        <v>90</v>
      </c>
      <c r="I93" s="37">
        <f t="shared" ref="I93:J93" si="11">I94</f>
        <v>0</v>
      </c>
      <c r="J93" s="37">
        <f t="shared" si="11"/>
        <v>90</v>
      </c>
    </row>
    <row r="94" spans="1:12" ht="32.25" customHeight="1" x14ac:dyDescent="0.25">
      <c r="A94" s="109"/>
      <c r="B94" s="8" t="s">
        <v>34</v>
      </c>
      <c r="C94" s="111"/>
      <c r="D94" s="7" t="s">
        <v>13</v>
      </c>
      <c r="E94" s="7" t="s">
        <v>21</v>
      </c>
      <c r="F94" s="7" t="s">
        <v>69</v>
      </c>
      <c r="G94" s="7" t="s">
        <v>35</v>
      </c>
      <c r="H94" s="41">
        <v>90</v>
      </c>
      <c r="I94" s="58">
        <v>0</v>
      </c>
      <c r="J94" s="40">
        <f>I94+H94</f>
        <v>90</v>
      </c>
    </row>
    <row r="95" spans="1:12" ht="32.25" customHeight="1" x14ac:dyDescent="0.25">
      <c r="A95" s="109"/>
      <c r="B95" s="3" t="s">
        <v>36</v>
      </c>
      <c r="C95" s="111"/>
      <c r="D95" s="10" t="s">
        <v>13</v>
      </c>
      <c r="E95" s="10" t="s">
        <v>21</v>
      </c>
      <c r="F95" s="10" t="s">
        <v>46</v>
      </c>
      <c r="G95" s="10" t="s">
        <v>24</v>
      </c>
      <c r="H95" s="37">
        <f>H96</f>
        <v>705.16800000000001</v>
      </c>
      <c r="I95" s="36">
        <f>I96</f>
        <v>0</v>
      </c>
      <c r="J95" s="37">
        <f>J96</f>
        <v>705.16800000000001</v>
      </c>
      <c r="L95" s="29" t="b">
        <f t="shared" si="8"/>
        <v>1</v>
      </c>
    </row>
    <row r="96" spans="1:12" ht="32.25" customHeight="1" x14ac:dyDescent="0.25">
      <c r="A96" s="109"/>
      <c r="B96" s="8" t="s">
        <v>34</v>
      </c>
      <c r="C96" s="111"/>
      <c r="D96" s="7" t="s">
        <v>13</v>
      </c>
      <c r="E96" s="7" t="s">
        <v>21</v>
      </c>
      <c r="F96" s="7" t="s">
        <v>46</v>
      </c>
      <c r="G96" s="7" t="s">
        <v>35</v>
      </c>
      <c r="H96" s="41">
        <v>705.16800000000001</v>
      </c>
      <c r="I96" s="58">
        <v>0</v>
      </c>
      <c r="J96" s="40">
        <f>I96+H96</f>
        <v>705.16800000000001</v>
      </c>
      <c r="L96" s="29" t="b">
        <f t="shared" si="8"/>
        <v>1</v>
      </c>
    </row>
    <row r="97" spans="1:12" ht="41.25" customHeight="1" x14ac:dyDescent="0.25">
      <c r="A97" s="113">
        <v>8</v>
      </c>
      <c r="B97" s="26" t="s">
        <v>82</v>
      </c>
      <c r="C97" s="110" t="s">
        <v>12</v>
      </c>
      <c r="D97" s="15"/>
      <c r="E97" s="15"/>
      <c r="F97" s="15" t="s">
        <v>50</v>
      </c>
      <c r="G97" s="21"/>
      <c r="H97" s="22">
        <f>H104+H102+H100</f>
        <v>2147</v>
      </c>
      <c r="I97" s="22">
        <f t="shared" ref="I97:J97" si="12">I104+I102+I100</f>
        <v>0</v>
      </c>
      <c r="J97" s="22">
        <f t="shared" si="12"/>
        <v>2147</v>
      </c>
      <c r="L97" s="29" t="b">
        <f t="shared" si="8"/>
        <v>1</v>
      </c>
    </row>
    <row r="98" spans="1:12" ht="32.25" hidden="1" customHeight="1" x14ac:dyDescent="0.25">
      <c r="A98" s="113"/>
      <c r="B98" s="3" t="s">
        <v>36</v>
      </c>
      <c r="C98" s="111"/>
      <c r="D98" s="10" t="s">
        <v>7</v>
      </c>
      <c r="E98" s="10" t="s">
        <v>8</v>
      </c>
      <c r="F98" s="10" t="s">
        <v>51</v>
      </c>
      <c r="G98" s="10" t="s">
        <v>24</v>
      </c>
      <c r="H98" s="37"/>
      <c r="I98" s="36">
        <f>I99</f>
        <v>0</v>
      </c>
      <c r="J98" s="37">
        <f>J99</f>
        <v>0</v>
      </c>
      <c r="L98" s="29" t="b">
        <f t="shared" si="8"/>
        <v>1</v>
      </c>
    </row>
    <row r="99" spans="1:12" ht="32.25" hidden="1" customHeight="1" x14ac:dyDescent="0.25">
      <c r="A99" s="113"/>
      <c r="B99" s="8" t="s">
        <v>34</v>
      </c>
      <c r="C99" s="111"/>
      <c r="D99" s="7" t="s">
        <v>7</v>
      </c>
      <c r="E99" s="7" t="s">
        <v>8</v>
      </c>
      <c r="F99" s="7" t="s">
        <v>51</v>
      </c>
      <c r="G99" s="7" t="s">
        <v>35</v>
      </c>
      <c r="H99" s="40"/>
      <c r="I99" s="65"/>
      <c r="J99" s="40">
        <f>H99+I99</f>
        <v>0</v>
      </c>
      <c r="L99" s="29" t="b">
        <f t="shared" si="8"/>
        <v>1</v>
      </c>
    </row>
    <row r="100" spans="1:12" ht="32.25" customHeight="1" x14ac:dyDescent="0.25">
      <c r="A100" s="113"/>
      <c r="B100" s="81" t="s">
        <v>36</v>
      </c>
      <c r="C100" s="111"/>
      <c r="D100" s="10" t="s">
        <v>7</v>
      </c>
      <c r="E100" s="10" t="s">
        <v>8</v>
      </c>
      <c r="F100" s="10" t="s">
        <v>49</v>
      </c>
      <c r="G100" s="10" t="s">
        <v>24</v>
      </c>
      <c r="H100" s="37">
        <f>H101</f>
        <v>15</v>
      </c>
      <c r="I100" s="36">
        <f>I101</f>
        <v>0</v>
      </c>
      <c r="J100" s="37">
        <f>J101</f>
        <v>15</v>
      </c>
      <c r="L100" s="29" t="b">
        <f t="shared" si="8"/>
        <v>1</v>
      </c>
    </row>
    <row r="101" spans="1:12" ht="32.25" customHeight="1" x14ac:dyDescent="0.25">
      <c r="A101" s="113"/>
      <c r="B101" s="80" t="s">
        <v>11</v>
      </c>
      <c r="C101" s="111"/>
      <c r="D101" s="7" t="s">
        <v>7</v>
      </c>
      <c r="E101" s="7" t="s">
        <v>8</v>
      </c>
      <c r="F101" s="7" t="s">
        <v>49</v>
      </c>
      <c r="G101" s="7" t="s">
        <v>35</v>
      </c>
      <c r="H101" s="40">
        <v>15</v>
      </c>
      <c r="I101" s="58">
        <v>0</v>
      </c>
      <c r="J101" s="40">
        <f>H101+I101</f>
        <v>15</v>
      </c>
      <c r="L101" s="29" t="b">
        <f t="shared" si="8"/>
        <v>1</v>
      </c>
    </row>
    <row r="102" spans="1:12" ht="32.25" customHeight="1" x14ac:dyDescent="0.25">
      <c r="A102" s="113"/>
      <c r="B102" s="3" t="s">
        <v>36</v>
      </c>
      <c r="C102" s="111"/>
      <c r="D102" s="10" t="s">
        <v>7</v>
      </c>
      <c r="E102" s="10" t="s">
        <v>8</v>
      </c>
      <c r="F102" s="10" t="s">
        <v>51</v>
      </c>
      <c r="G102" s="10" t="s">
        <v>24</v>
      </c>
      <c r="H102" s="37">
        <f>H103</f>
        <v>12</v>
      </c>
      <c r="I102" s="36">
        <f>I103</f>
        <v>0</v>
      </c>
      <c r="J102" s="37">
        <f>J103</f>
        <v>12</v>
      </c>
      <c r="L102" s="29" t="b">
        <f t="shared" si="8"/>
        <v>1</v>
      </c>
    </row>
    <row r="103" spans="1:12" ht="32.25" customHeight="1" x14ac:dyDescent="0.25">
      <c r="A103" s="113"/>
      <c r="B103" s="8" t="s">
        <v>11</v>
      </c>
      <c r="C103" s="111"/>
      <c r="D103" s="7" t="s">
        <v>7</v>
      </c>
      <c r="E103" s="7" t="s">
        <v>8</v>
      </c>
      <c r="F103" s="7" t="s">
        <v>51</v>
      </c>
      <c r="G103" s="7" t="s">
        <v>35</v>
      </c>
      <c r="H103" s="40">
        <v>12</v>
      </c>
      <c r="I103" s="58">
        <v>0</v>
      </c>
      <c r="J103" s="40">
        <f>H103+I103</f>
        <v>12</v>
      </c>
      <c r="L103" s="29" t="b">
        <f t="shared" si="8"/>
        <v>1</v>
      </c>
    </row>
    <row r="104" spans="1:12" ht="32.25" customHeight="1" x14ac:dyDescent="0.25">
      <c r="A104" s="113"/>
      <c r="B104" s="3" t="s">
        <v>36</v>
      </c>
      <c r="C104" s="111"/>
      <c r="D104" s="10" t="s">
        <v>14</v>
      </c>
      <c r="E104" s="10" t="s">
        <v>7</v>
      </c>
      <c r="F104" s="10" t="s">
        <v>51</v>
      </c>
      <c r="G104" s="10" t="s">
        <v>24</v>
      </c>
      <c r="H104" s="37">
        <f>H105</f>
        <v>2120</v>
      </c>
      <c r="I104" s="36">
        <f>I105</f>
        <v>0</v>
      </c>
      <c r="J104" s="37">
        <f>J105</f>
        <v>2120</v>
      </c>
      <c r="L104" s="29" t="b">
        <f t="shared" si="8"/>
        <v>1</v>
      </c>
    </row>
    <row r="105" spans="1:12" ht="32.25" customHeight="1" x14ac:dyDescent="0.25">
      <c r="A105" s="113"/>
      <c r="B105" s="8" t="s">
        <v>34</v>
      </c>
      <c r="C105" s="111"/>
      <c r="D105" s="7" t="s">
        <v>14</v>
      </c>
      <c r="E105" s="7" t="s">
        <v>7</v>
      </c>
      <c r="F105" s="7" t="s">
        <v>51</v>
      </c>
      <c r="G105" s="7" t="s">
        <v>35</v>
      </c>
      <c r="H105" s="40">
        <v>2120</v>
      </c>
      <c r="I105" s="58">
        <v>0</v>
      </c>
      <c r="J105" s="40">
        <f>H105+I105</f>
        <v>2120</v>
      </c>
      <c r="L105" s="29" t="b">
        <f t="shared" si="8"/>
        <v>1</v>
      </c>
    </row>
    <row r="106" spans="1:12" ht="38.25" x14ac:dyDescent="0.25">
      <c r="A106" s="113">
        <v>9</v>
      </c>
      <c r="B106" s="24" t="s">
        <v>95</v>
      </c>
      <c r="C106" s="110" t="s">
        <v>12</v>
      </c>
      <c r="D106" s="15"/>
      <c r="E106" s="15"/>
      <c r="F106" s="15" t="s">
        <v>52</v>
      </c>
      <c r="G106" s="21"/>
      <c r="H106" s="22">
        <f>H107+H111+H113+H115+H109</f>
        <v>12764.371739999999</v>
      </c>
      <c r="I106" s="22">
        <f t="shared" ref="I106:J106" si="13">I107+I111+I113+I115+I109</f>
        <v>0</v>
      </c>
      <c r="J106" s="22">
        <f t="shared" si="13"/>
        <v>12764.371739999999</v>
      </c>
      <c r="K106" s="44"/>
      <c r="L106" s="29" t="b">
        <f t="shared" si="8"/>
        <v>1</v>
      </c>
    </row>
    <row r="107" spans="1:12" s="45" customFormat="1" ht="26.25" x14ac:dyDescent="0.25">
      <c r="A107" s="113"/>
      <c r="B107" s="99" t="s">
        <v>97</v>
      </c>
      <c r="C107" s="111"/>
      <c r="D107" s="100" t="s">
        <v>13</v>
      </c>
      <c r="E107" s="100" t="s">
        <v>14</v>
      </c>
      <c r="F107" s="100" t="s">
        <v>93</v>
      </c>
      <c r="G107" s="100" t="s">
        <v>24</v>
      </c>
      <c r="H107" s="101">
        <f>H108</f>
        <v>0</v>
      </c>
      <c r="I107" s="101">
        <f>I108</f>
        <v>0</v>
      </c>
      <c r="J107" s="102">
        <f>J108</f>
        <v>0</v>
      </c>
      <c r="L107" s="45" t="b">
        <f t="shared" ref="L107:L122" si="14">H107+I107=J107</f>
        <v>1</v>
      </c>
    </row>
    <row r="108" spans="1:12" s="45" customFormat="1" ht="26.25" x14ac:dyDescent="0.25">
      <c r="A108" s="113"/>
      <c r="B108" s="91" t="s">
        <v>34</v>
      </c>
      <c r="C108" s="111"/>
      <c r="D108" s="87" t="s">
        <v>13</v>
      </c>
      <c r="E108" s="87" t="s">
        <v>14</v>
      </c>
      <c r="F108" s="87" t="s">
        <v>93</v>
      </c>
      <c r="G108" s="87" t="s">
        <v>35</v>
      </c>
      <c r="H108" s="88">
        <v>0</v>
      </c>
      <c r="I108" s="88">
        <v>0</v>
      </c>
      <c r="J108" s="97">
        <f>I108+H108</f>
        <v>0</v>
      </c>
      <c r="L108" s="45" t="b">
        <f t="shared" si="14"/>
        <v>1</v>
      </c>
    </row>
    <row r="109" spans="1:12" ht="26.25" x14ac:dyDescent="0.25">
      <c r="A109" s="113"/>
      <c r="B109" s="3" t="s">
        <v>97</v>
      </c>
      <c r="C109" s="111"/>
      <c r="D109" s="16" t="s">
        <v>14</v>
      </c>
      <c r="E109" s="16" t="s">
        <v>9</v>
      </c>
      <c r="F109" s="10" t="s">
        <v>126</v>
      </c>
      <c r="G109" s="10" t="s">
        <v>24</v>
      </c>
      <c r="H109" s="37">
        <f>H110</f>
        <v>95</v>
      </c>
      <c r="I109" s="36">
        <f>I110</f>
        <v>0</v>
      </c>
      <c r="J109" s="37">
        <f>J110</f>
        <v>95</v>
      </c>
      <c r="L109" s="29" t="b">
        <f t="shared" si="14"/>
        <v>1</v>
      </c>
    </row>
    <row r="110" spans="1:12" ht="26.25" x14ac:dyDescent="0.25">
      <c r="A110" s="113"/>
      <c r="B110" s="1" t="s">
        <v>34</v>
      </c>
      <c r="C110" s="111"/>
      <c r="D110" s="19" t="s">
        <v>14</v>
      </c>
      <c r="E110" s="19" t="s">
        <v>9</v>
      </c>
      <c r="F110" s="6" t="s">
        <v>126</v>
      </c>
      <c r="G110" s="6" t="s">
        <v>35</v>
      </c>
      <c r="H110" s="40">
        <v>95</v>
      </c>
      <c r="I110" s="39">
        <v>0</v>
      </c>
      <c r="J110" s="40">
        <f>I110+H110</f>
        <v>95</v>
      </c>
      <c r="L110" s="29" t="b">
        <f t="shared" si="14"/>
        <v>1</v>
      </c>
    </row>
    <row r="111" spans="1:12" ht="22.5" customHeight="1" x14ac:dyDescent="0.25">
      <c r="A111" s="113"/>
      <c r="B111" s="3" t="s">
        <v>118</v>
      </c>
      <c r="C111" s="111"/>
      <c r="D111" s="16" t="s">
        <v>14</v>
      </c>
      <c r="E111" s="16" t="s">
        <v>9</v>
      </c>
      <c r="F111" s="10" t="s">
        <v>98</v>
      </c>
      <c r="G111" s="10" t="s">
        <v>24</v>
      </c>
      <c r="H111" s="37">
        <f>H112</f>
        <v>4600</v>
      </c>
      <c r="I111" s="37">
        <f t="shared" ref="I111:J111" si="15">I112</f>
        <v>0</v>
      </c>
      <c r="J111" s="37">
        <f t="shared" si="15"/>
        <v>4600</v>
      </c>
      <c r="L111" s="29" t="b">
        <f t="shared" si="14"/>
        <v>1</v>
      </c>
    </row>
    <row r="112" spans="1:12" ht="39" customHeight="1" x14ac:dyDescent="0.25">
      <c r="A112" s="113"/>
      <c r="B112" s="1" t="s">
        <v>34</v>
      </c>
      <c r="C112" s="111"/>
      <c r="D112" s="19" t="s">
        <v>14</v>
      </c>
      <c r="E112" s="19" t="s">
        <v>9</v>
      </c>
      <c r="F112" s="6" t="s">
        <v>98</v>
      </c>
      <c r="G112" s="6" t="s">
        <v>35</v>
      </c>
      <c r="H112" s="40">
        <v>4600</v>
      </c>
      <c r="I112" s="58">
        <v>0</v>
      </c>
      <c r="J112" s="40">
        <f>H112+I112</f>
        <v>4600</v>
      </c>
      <c r="L112" s="29" t="b">
        <f t="shared" si="14"/>
        <v>1</v>
      </c>
    </row>
    <row r="113" spans="1:12" ht="22.5" customHeight="1" x14ac:dyDescent="0.25">
      <c r="A113" s="113"/>
      <c r="B113" s="3" t="s">
        <v>119</v>
      </c>
      <c r="C113" s="111"/>
      <c r="D113" s="16" t="s">
        <v>14</v>
      </c>
      <c r="E113" s="16" t="s">
        <v>9</v>
      </c>
      <c r="F113" s="10" t="s">
        <v>120</v>
      </c>
      <c r="G113" s="10" t="s">
        <v>24</v>
      </c>
      <c r="H113" s="37">
        <f>H114</f>
        <v>2000</v>
      </c>
      <c r="I113" s="37">
        <f t="shared" ref="I113:J113" si="16">I114</f>
        <v>0</v>
      </c>
      <c r="J113" s="37">
        <f t="shared" si="16"/>
        <v>2000</v>
      </c>
      <c r="L113" s="29" t="b">
        <f t="shared" si="14"/>
        <v>1</v>
      </c>
    </row>
    <row r="114" spans="1:12" ht="39" customHeight="1" x14ac:dyDescent="0.25">
      <c r="A114" s="113"/>
      <c r="B114" s="1" t="s">
        <v>34</v>
      </c>
      <c r="C114" s="111"/>
      <c r="D114" s="19" t="s">
        <v>14</v>
      </c>
      <c r="E114" s="19" t="s">
        <v>9</v>
      </c>
      <c r="F114" s="6" t="s">
        <v>120</v>
      </c>
      <c r="G114" s="6" t="s">
        <v>35</v>
      </c>
      <c r="H114" s="40">
        <v>2000</v>
      </c>
      <c r="I114" s="58">
        <v>0</v>
      </c>
      <c r="J114" s="40">
        <f>H114+I114</f>
        <v>2000</v>
      </c>
      <c r="L114" s="29" t="b">
        <f t="shared" si="14"/>
        <v>1</v>
      </c>
    </row>
    <row r="115" spans="1:12" ht="17.25" customHeight="1" x14ac:dyDescent="0.25">
      <c r="A115" s="113"/>
      <c r="B115" s="3" t="s">
        <v>36</v>
      </c>
      <c r="C115" s="111"/>
      <c r="D115" s="16" t="s">
        <v>14</v>
      </c>
      <c r="E115" s="16" t="s">
        <v>9</v>
      </c>
      <c r="F115" s="10" t="s">
        <v>53</v>
      </c>
      <c r="G115" s="10" t="s">
        <v>24</v>
      </c>
      <c r="H115" s="37">
        <f>H116</f>
        <v>6069.3717399999996</v>
      </c>
      <c r="I115" s="36">
        <f>I116</f>
        <v>0</v>
      </c>
      <c r="J115" s="37">
        <f>J116</f>
        <v>6069.3717399999996</v>
      </c>
      <c r="L115" s="29" t="b">
        <f t="shared" si="14"/>
        <v>1</v>
      </c>
    </row>
    <row r="116" spans="1:12" ht="32.25" customHeight="1" x14ac:dyDescent="0.25">
      <c r="A116" s="113"/>
      <c r="B116" s="1" t="s">
        <v>34</v>
      </c>
      <c r="C116" s="112"/>
      <c r="D116" s="19" t="s">
        <v>14</v>
      </c>
      <c r="E116" s="19" t="s">
        <v>9</v>
      </c>
      <c r="F116" s="6" t="s">
        <v>53</v>
      </c>
      <c r="G116" s="6" t="s">
        <v>35</v>
      </c>
      <c r="H116" s="40">
        <v>6069.3717399999996</v>
      </c>
      <c r="I116" s="58">
        <v>0</v>
      </c>
      <c r="J116" s="40">
        <f>I116+H116</f>
        <v>6069.3717399999996</v>
      </c>
      <c r="K116" s="44"/>
      <c r="L116" s="29" t="b">
        <f t="shared" si="14"/>
        <v>1</v>
      </c>
    </row>
    <row r="117" spans="1:12" ht="51" customHeight="1" x14ac:dyDescent="0.25">
      <c r="A117" s="108">
        <v>10</v>
      </c>
      <c r="B117" s="24" t="s">
        <v>83</v>
      </c>
      <c r="C117" s="110" t="s">
        <v>12</v>
      </c>
      <c r="D117" s="15"/>
      <c r="E117" s="15"/>
      <c r="F117" s="15" t="s">
        <v>58</v>
      </c>
      <c r="G117" s="21"/>
      <c r="H117" s="22">
        <f>H118+H120</f>
        <v>20670.7768</v>
      </c>
      <c r="I117" s="22">
        <f t="shared" ref="I117:J117" si="17">I118+I120</f>
        <v>0</v>
      </c>
      <c r="J117" s="22">
        <f t="shared" si="17"/>
        <v>20670.7768</v>
      </c>
      <c r="L117" s="29" t="b">
        <f t="shared" si="14"/>
        <v>1</v>
      </c>
    </row>
    <row r="118" spans="1:12" ht="64.5" customHeight="1" x14ac:dyDescent="0.25">
      <c r="A118" s="109"/>
      <c r="B118" s="14" t="s">
        <v>30</v>
      </c>
      <c r="C118" s="111"/>
      <c r="D118" s="16" t="s">
        <v>22</v>
      </c>
      <c r="E118" s="16" t="s">
        <v>9</v>
      </c>
      <c r="F118" s="16" t="s">
        <v>57</v>
      </c>
      <c r="G118" s="17">
        <v>500</v>
      </c>
      <c r="H118" s="37">
        <f>H119</f>
        <v>20619.406800000001</v>
      </c>
      <c r="I118" s="36">
        <f t="shared" ref="I118:J120" si="18">I119</f>
        <v>0</v>
      </c>
      <c r="J118" s="37">
        <f t="shared" si="18"/>
        <v>20619.406800000001</v>
      </c>
      <c r="L118" s="29" t="b">
        <f t="shared" si="14"/>
        <v>1</v>
      </c>
    </row>
    <row r="119" spans="1:12" ht="32.25" customHeight="1" x14ac:dyDescent="0.25">
      <c r="A119" s="109"/>
      <c r="B119" s="1" t="s">
        <v>56</v>
      </c>
      <c r="C119" s="112"/>
      <c r="D119" s="19" t="s">
        <v>22</v>
      </c>
      <c r="E119" s="19" t="s">
        <v>9</v>
      </c>
      <c r="F119" s="6" t="s">
        <v>57</v>
      </c>
      <c r="G119" s="20">
        <v>540</v>
      </c>
      <c r="H119" s="38">
        <v>20619.406800000001</v>
      </c>
      <c r="I119" s="58">
        <v>0</v>
      </c>
      <c r="J119" s="40">
        <f>I119+H119</f>
        <v>20619.406800000001</v>
      </c>
      <c r="L119" s="29" t="b">
        <f t="shared" si="14"/>
        <v>1</v>
      </c>
    </row>
    <row r="120" spans="1:12" ht="64.5" customHeight="1" x14ac:dyDescent="0.25">
      <c r="A120" s="109"/>
      <c r="B120" s="14" t="s">
        <v>30</v>
      </c>
      <c r="C120" s="68"/>
      <c r="D120" s="16" t="s">
        <v>22</v>
      </c>
      <c r="E120" s="16" t="s">
        <v>9</v>
      </c>
      <c r="F120" s="16" t="s">
        <v>107</v>
      </c>
      <c r="G120" s="17">
        <v>500</v>
      </c>
      <c r="H120" s="37">
        <f>H121</f>
        <v>51.37</v>
      </c>
      <c r="I120" s="36">
        <f t="shared" si="18"/>
        <v>0</v>
      </c>
      <c r="J120" s="37">
        <f t="shared" si="18"/>
        <v>51.37</v>
      </c>
      <c r="L120" s="29" t="b">
        <f t="shared" si="14"/>
        <v>1</v>
      </c>
    </row>
    <row r="121" spans="1:12" ht="32.25" customHeight="1" x14ac:dyDescent="0.25">
      <c r="A121" s="114"/>
      <c r="B121" s="1" t="s">
        <v>56</v>
      </c>
      <c r="C121" s="68"/>
      <c r="D121" s="19" t="s">
        <v>22</v>
      </c>
      <c r="E121" s="19" t="s">
        <v>9</v>
      </c>
      <c r="F121" s="6" t="s">
        <v>107</v>
      </c>
      <c r="G121" s="20">
        <v>540</v>
      </c>
      <c r="H121" s="38">
        <v>51.37</v>
      </c>
      <c r="I121" s="39">
        <v>0</v>
      </c>
      <c r="J121" s="40">
        <f>I121+H121</f>
        <v>51.37</v>
      </c>
      <c r="L121" s="29" t="b">
        <f t="shared" si="14"/>
        <v>1</v>
      </c>
    </row>
    <row r="122" spans="1:12" ht="32.25" customHeight="1" x14ac:dyDescent="0.25">
      <c r="A122" s="27"/>
      <c r="B122" s="21" t="s">
        <v>27</v>
      </c>
      <c r="C122" s="27"/>
      <c r="D122" s="28"/>
      <c r="E122" s="28"/>
      <c r="F122" s="27"/>
      <c r="G122" s="27"/>
      <c r="H122" s="22">
        <f>H117+H106+H97+H90+H80+H69+H54+H37+H34+H8</f>
        <v>129511.9963</v>
      </c>
      <c r="I122" s="22">
        <f>I117+I106+I97+I90+I80+I69+I54+I37+I34+I8</f>
        <v>0</v>
      </c>
      <c r="J122" s="22">
        <f>J117+J106+J97+J90+J80+J69+J54+J37+J34+J8</f>
        <v>129511.9963</v>
      </c>
      <c r="L122" s="29" t="b">
        <f t="shared" si="14"/>
        <v>1</v>
      </c>
    </row>
    <row r="124" spans="1:12" ht="32.25" customHeight="1" x14ac:dyDescent="0.25">
      <c r="H124" s="43">
        <v>129790.67045999999</v>
      </c>
      <c r="I124" s="64" t="s">
        <v>106</v>
      </c>
    </row>
    <row r="125" spans="1:12" ht="32.25" customHeight="1" x14ac:dyDescent="0.25">
      <c r="H125" s="43">
        <f>H124-H122-I122</f>
        <v>278.67415999999503</v>
      </c>
      <c r="I125" s="67" t="s">
        <v>105</v>
      </c>
      <c r="J125" s="66"/>
      <c r="K125" s="44"/>
    </row>
    <row r="127" spans="1:12" ht="32.25" customHeight="1" x14ac:dyDescent="0.3">
      <c r="F127" s="42"/>
    </row>
  </sheetData>
  <mergeCells count="24">
    <mergeCell ref="A90:A96"/>
    <mergeCell ref="A97:A105"/>
    <mergeCell ref="C117:C119"/>
    <mergeCell ref="C8:C33"/>
    <mergeCell ref="C90:C96"/>
    <mergeCell ref="A34:A36"/>
    <mergeCell ref="C106:C116"/>
    <mergeCell ref="C69:C79"/>
    <mergeCell ref="A69:A79"/>
    <mergeCell ref="A117:A121"/>
    <mergeCell ref="A106:A116"/>
    <mergeCell ref="C34:C36"/>
    <mergeCell ref="C80:C87"/>
    <mergeCell ref="A80:A87"/>
    <mergeCell ref="C97:C105"/>
    <mergeCell ref="A5:J5"/>
    <mergeCell ref="A1:J1"/>
    <mergeCell ref="A2:J2"/>
    <mergeCell ref="A37:A53"/>
    <mergeCell ref="A54:A68"/>
    <mergeCell ref="C54:C68"/>
    <mergeCell ref="A8:A32"/>
    <mergeCell ref="C37:C53"/>
    <mergeCell ref="A3:J3"/>
  </mergeCells>
  <pageMargins left="0.9055118110236221" right="0.31496062992125984" top="0.74803149606299213" bottom="0.74803149606299213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2023-10-25T04:37:55Z</dcterms:modified>
</cp:coreProperties>
</file>