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17" sheetId="1" r:id="rId1"/>
  </sheets>
  <calcPr calcId="144525"/>
</workbook>
</file>

<file path=xl/calcChain.xml><?xml version="1.0" encoding="utf-8"?>
<calcChain xmlns="http://schemas.openxmlformats.org/spreadsheetml/2006/main">
  <c r="I32" i="1" l="1"/>
  <c r="I26" i="1"/>
  <c r="J17" i="1"/>
  <c r="J16" i="1"/>
  <c r="I16" i="1"/>
  <c r="I13" i="1"/>
  <c r="H33" i="1"/>
  <c r="H14" i="1"/>
  <c r="H57" i="1"/>
  <c r="J64" i="1"/>
  <c r="I33" i="1"/>
  <c r="I50" i="1"/>
  <c r="I57" i="1"/>
  <c r="I56" i="1" s="1"/>
  <c r="I14" i="1"/>
  <c r="H62" i="1"/>
  <c r="H50" i="1"/>
  <c r="H12" i="1"/>
  <c r="H68" i="1"/>
  <c r="I68" i="1"/>
  <c r="J68" i="1" s="1"/>
  <c r="H76" i="1"/>
  <c r="I71" i="1"/>
  <c r="H24" i="1"/>
  <c r="J77" i="1"/>
  <c r="I76" i="1"/>
  <c r="J76" i="1" s="1"/>
  <c r="I66" i="1"/>
  <c r="H66" i="1"/>
  <c r="J67" i="1"/>
  <c r="J66" i="1" s="1"/>
  <c r="I62" i="1"/>
  <c r="I12" i="1"/>
  <c r="H59" i="1"/>
  <c r="H64" i="1"/>
  <c r="I64" i="1"/>
  <c r="J60" i="1"/>
  <c r="J59" i="1" s="1"/>
  <c r="J34" i="1"/>
  <c r="J33" i="1" s="1"/>
  <c r="I24" i="1"/>
  <c r="I23" i="1" s="1"/>
  <c r="I42" i="1"/>
  <c r="H42" i="1"/>
  <c r="J43" i="1"/>
  <c r="J42" i="1" s="1"/>
  <c r="I39" i="1"/>
  <c r="H39" i="1"/>
  <c r="J41" i="1"/>
  <c r="J40" i="1"/>
  <c r="H56" i="1" l="1"/>
  <c r="I70" i="1"/>
  <c r="H61" i="1"/>
  <c r="I61" i="1"/>
  <c r="J39" i="1"/>
  <c r="J38" i="1" s="1"/>
  <c r="H38" i="1"/>
  <c r="I38" i="1"/>
  <c r="J51" i="1"/>
  <c r="J15" i="1"/>
  <c r="J14" i="1" s="1"/>
  <c r="J13" i="1"/>
  <c r="J12" i="1" s="1"/>
  <c r="I18" i="1"/>
  <c r="I11" i="1" s="1"/>
  <c r="I10" i="1" s="1"/>
  <c r="H18" i="1"/>
  <c r="H11" i="1" s="1"/>
  <c r="H10" i="1" s="1"/>
  <c r="J19" i="1"/>
  <c r="J69" i="1"/>
  <c r="I48" i="1"/>
  <c r="H48" i="1"/>
  <c r="J49" i="1"/>
  <c r="J48" i="1" s="1"/>
  <c r="J61" i="1" l="1"/>
  <c r="J50" i="1"/>
  <c r="J29" i="1"/>
  <c r="J28" i="1" s="1"/>
  <c r="J32" i="1"/>
  <c r="J31" i="1" s="1"/>
  <c r="J30" i="1" s="1"/>
  <c r="J37" i="1"/>
  <c r="J36" i="1" s="1"/>
  <c r="J35" i="1" s="1"/>
  <c r="J46" i="1"/>
  <c r="J45" i="1" s="1"/>
  <c r="J53" i="1"/>
  <c r="J52" i="1" s="1"/>
  <c r="J55" i="1"/>
  <c r="J54" i="1" s="1"/>
  <c r="J58" i="1"/>
  <c r="J57" i="1" s="1"/>
  <c r="J56" i="1" s="1"/>
  <c r="J63" i="1"/>
  <c r="J62" i="1" s="1"/>
  <c r="J73" i="1"/>
  <c r="J72" i="1" s="1"/>
  <c r="J75" i="1"/>
  <c r="J74" i="1" s="1"/>
  <c r="J27" i="1"/>
  <c r="J26" i="1" s="1"/>
  <c r="J25" i="1"/>
  <c r="J24" i="1" s="1"/>
  <c r="J22" i="1"/>
  <c r="J21" i="1" s="1"/>
  <c r="J20" i="1" s="1"/>
  <c r="J18" i="1"/>
  <c r="J11" i="1" s="1"/>
  <c r="J10" i="1" s="1"/>
  <c r="I52" i="1"/>
  <c r="I74" i="1"/>
  <c r="I72" i="1"/>
  <c r="H72" i="1"/>
  <c r="H71" i="1" s="1"/>
  <c r="H70" i="1" s="1"/>
  <c r="H74" i="1"/>
  <c r="I54" i="1"/>
  <c r="I45" i="1"/>
  <c r="I36" i="1"/>
  <c r="I35" i="1" s="1"/>
  <c r="I31" i="1"/>
  <c r="I30" i="1" s="1"/>
  <c r="I28" i="1"/>
  <c r="I21" i="1"/>
  <c r="I20" i="1" s="1"/>
  <c r="H21" i="1"/>
  <c r="H20" i="1" s="1"/>
  <c r="H28" i="1"/>
  <c r="H23" i="1" s="1"/>
  <c r="H31" i="1"/>
  <c r="H30" i="1" s="1"/>
  <c r="H36" i="1"/>
  <c r="H35" i="1" s="1"/>
  <c r="H45" i="1"/>
  <c r="H52" i="1"/>
  <c r="H54" i="1"/>
  <c r="H44" i="1" l="1"/>
  <c r="H78" i="1" s="1"/>
  <c r="I47" i="1"/>
  <c r="H47" i="1"/>
  <c r="J23" i="1"/>
  <c r="J71" i="1"/>
  <c r="J70" i="1" s="1"/>
  <c r="J47" i="1"/>
  <c r="J44" i="1" s="1"/>
  <c r="I44" i="1"/>
  <c r="I78" i="1" s="1"/>
  <c r="J78" i="1" l="1"/>
</calcChain>
</file>

<file path=xl/sharedStrings.xml><?xml version="1.0" encoding="utf-8"?>
<sst xmlns="http://schemas.openxmlformats.org/spreadsheetml/2006/main" count="282" uniqueCount="83">
  <si>
    <t>№ п.п.</t>
  </si>
  <si>
    <t>Наименование программ</t>
  </si>
  <si>
    <t>Исполнитель программы</t>
  </si>
  <si>
    <t>Раздел</t>
  </si>
  <si>
    <t>Подраздел</t>
  </si>
  <si>
    <t xml:space="preserve">Целевая статья </t>
  </si>
  <si>
    <t>Вид расходов</t>
  </si>
  <si>
    <t>01</t>
  </si>
  <si>
    <t>13</t>
  </si>
  <si>
    <t>МКУ "Административно-хозяйственная служба"</t>
  </si>
  <si>
    <t>03</t>
  </si>
  <si>
    <t>09</t>
  </si>
  <si>
    <t>Иные закупки товаров, работ и услуг для обеспечения государственных (муниципальных) нужд</t>
  </si>
  <si>
    <t>МУ "Администрация сельского поселения Салым"</t>
  </si>
  <si>
    <t>04</t>
  </si>
  <si>
    <t>сельского поселения Салым</t>
  </si>
  <si>
    <t>05</t>
  </si>
  <si>
    <t>07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</si>
  <si>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</si>
  <si>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</si>
  <si>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"Улучшение условий по охране труда и технике безопасности на территории сельского поселения Салым на 2017 - 2020 годы"</t>
  </si>
  <si>
    <t>Закупка товаров, работ и услуг для 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</si>
  <si>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</si>
  <si>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</si>
  <si>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выплаты населению</t>
  </si>
  <si>
    <t>Иные бюджетные ассигнования</t>
  </si>
  <si>
    <t xml:space="preserve">Уплата налогов, сборов и иных платежей </t>
  </si>
  <si>
    <t>Муниципальная программа "Совершенствование муниципального управления в сельском поселении Салым на 2017-2020 годы"</t>
  </si>
  <si>
    <t>10</t>
  </si>
  <si>
    <t>Социальные выплаты гражданам, кроме публичных нормативных социальных выплат</t>
  </si>
  <si>
    <t>Муниципальная программа "Профилактика терроризма, экстремизма, гармониация межэтнических и межкультурных отношений в сельском поселении Салым на 2017-2020 годы"</t>
  </si>
  <si>
    <t>14</t>
  </si>
  <si>
    <t>08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</si>
  <si>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</si>
  <si>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персоналу казенных учреждений</t>
  </si>
  <si>
    <t>Муниципальная программа "Развитие и применение информационных технологий в муниципальном образовании сельское поселение Салым в период до 2020 года"</t>
  </si>
  <si>
    <t>МУ "Администрация сельского поселения Салым"/МКУ "Административно-хозяйственная служба</t>
  </si>
  <si>
    <t>2000199990</t>
  </si>
  <si>
    <t>1100199990</t>
  </si>
  <si>
    <t>2100199990</t>
  </si>
  <si>
    <t>1500399990</t>
  </si>
  <si>
    <t>200</t>
  </si>
  <si>
    <t>1500199990</t>
  </si>
  <si>
    <t>0400199990</t>
  </si>
  <si>
    <t>0900199990</t>
  </si>
  <si>
    <t>0100199990</t>
  </si>
  <si>
    <t>Итого расходов по сельскому поселению</t>
  </si>
  <si>
    <t>Муниципальная программа "Обеспечение деятельности органов местного самоуправления сельского поселения на 2017-2020 годы"</t>
  </si>
  <si>
    <t>Муниципальная программа "Развитие и совершенствование сети автомобильных дорог общего пользования, предназначенных для решения местных вопросов сельского поселения Салым на 2017-2020 годы"</t>
  </si>
  <si>
    <t>Муниципальная программа  "Защита населения и территорий от чрезвычайных ситуаций, обеспечение пожарной безопасности в сельском поселении Салым на 2017 -2020 годы"</t>
  </si>
  <si>
    <t>Муниципальная программа  "Благоустройство территории муниципального образования сельское поселение Салым на 2017 - 2020 годы"</t>
  </si>
  <si>
    <t>Муниципальная программа "Развитие молодежной политики в сельском поселении Салым - ИМПУЛЬС на 2017 - 2020 годы"</t>
  </si>
  <si>
    <t>15004S2390</t>
  </si>
  <si>
    <t>1500482390</t>
  </si>
  <si>
    <t xml:space="preserve">Сумма на 2017 год </t>
  </si>
  <si>
    <t>тыс. руб.</t>
  </si>
  <si>
    <t>Объем бюджетных ассигнований на реализацию муниципальных программ сельского поселения Салым  на 2017 год</t>
  </si>
  <si>
    <t>Уточнение  (+,-)</t>
  </si>
  <si>
    <t>Уточненная сумма на 2017 год</t>
  </si>
  <si>
    <t>0900120616</t>
  </si>
  <si>
    <t xml:space="preserve">01 </t>
  </si>
  <si>
    <t>2000102040</t>
  </si>
  <si>
    <t>1500499990</t>
  </si>
  <si>
    <t>Муниципальная программа "Профилактика правонарушений на территории сельского поселения Салым на 2017-2020 годы"</t>
  </si>
  <si>
    <t>1000100000</t>
  </si>
  <si>
    <t>1000182300</t>
  </si>
  <si>
    <t>10001S2300</t>
  </si>
  <si>
    <t>1000199990</t>
  </si>
  <si>
    <t>Приложение 7</t>
  </si>
  <si>
    <t>Социальное обеспечение и другие выплаты нселению</t>
  </si>
  <si>
    <t>0400420070</t>
  </si>
  <si>
    <t>09001R555F</t>
  </si>
  <si>
    <t>09001L555F</t>
  </si>
  <si>
    <t>0100185060</t>
  </si>
  <si>
    <r>
      <rPr>
        <sz val="12"/>
        <color theme="1"/>
        <rFont val="Times New Roman"/>
        <family val="1"/>
        <charset val="204"/>
      </rPr>
      <t>Расходы на обеспечение функций органов местного самоуправления (местное самоуправление</t>
    </r>
    <r>
      <rPr>
        <b/>
        <sz val="12"/>
        <color theme="1"/>
        <rFont val="Times New Roman"/>
        <family val="1"/>
        <charset val="204"/>
      </rPr>
      <t>)</t>
    </r>
  </si>
  <si>
    <t>1500000000</t>
  </si>
  <si>
    <t>0100100000</t>
  </si>
  <si>
    <t>Реализация мероприятий</t>
  </si>
  <si>
    <t>Уплата налогов, сборов и иных платежей</t>
  </si>
  <si>
    <t>800</t>
  </si>
  <si>
    <t>850</t>
  </si>
  <si>
    <t>к решению Совета депутатов</t>
  </si>
  <si>
    <t>от 07 декабря 2017 года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</si>
</sst>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right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164" fontId="1" fillId="2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0" xfId="0" applyNumberFormat="1"/>
    <xf numFmtId="49" fontId="1" fillId="3" borderId="1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right"/>
    </xf>
    <xf numFmtId="0" fontId="1" fillId="3" borderId="1" xfId="0" applyFont="1" applyFill="1" applyBorder="1"/>
    <xf numFmtId="164" fontId="1" fillId="3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/>
    <xf numFmtId="164" fontId="2" fillId="4" borderId="1" xfId="0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/>
    <xf numFmtId="0" fontId="2" fillId="4" borderId="4" xfId="0" applyFont="1" applyFill="1" applyBorder="1" applyAlignment="1">
      <alignment vertical="center" wrapText="1"/>
    </xf>
    <xf numFmtId="0" fontId="2" fillId="4" borderId="1" xfId="0" applyFont="1" applyFill="1" applyBorder="1" applyAlignment="1"/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right" wrapText="1"/>
    </xf>
    <xf numFmtId="0" fontId="1" fillId="4" borderId="1" xfId="0" applyFont="1" applyFill="1" applyBorder="1"/>
    <xf numFmtId="164" fontId="3" fillId="0" borderId="0" xfId="0" applyNumberFormat="1" applyFont="1"/>
    <xf numFmtId="0" fontId="2" fillId="5" borderId="1" xfId="0" applyFont="1" applyFill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164" fontId="2" fillId="5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right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textRotation="90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topLeftCell="A52" workbookViewId="0">
      <selection activeCell="F5" sqref="F5"/>
    </sheetView>
  </sheetViews>
  <sheetFormatPr defaultRowHeight="15" x14ac:dyDescent="0.25"/>
  <cols>
    <col min="1" max="1" width="5.85546875" style="30" customWidth="1"/>
    <col min="2" max="2" width="44.42578125" style="30" customWidth="1"/>
    <col min="3" max="3" width="19" style="30" customWidth="1"/>
    <col min="4" max="4" width="7" style="30" customWidth="1"/>
    <col min="5" max="5" width="7.85546875" style="30" customWidth="1"/>
    <col min="6" max="6" width="12.85546875" style="30" customWidth="1"/>
    <col min="7" max="7" width="5.42578125" style="30" customWidth="1"/>
    <col min="8" max="8" width="14.42578125" style="30" customWidth="1"/>
    <col min="9" max="9" width="14.5703125" style="30" customWidth="1"/>
    <col min="10" max="10" width="18.85546875" style="30" customWidth="1"/>
    <col min="11" max="11" width="12" bestFit="1" customWidth="1"/>
    <col min="12" max="12" width="9.5703125" bestFit="1" customWidth="1"/>
  </cols>
  <sheetData>
    <row r="1" spans="1:10" x14ac:dyDescent="0.25">
      <c r="F1" s="86" t="s">
        <v>68</v>
      </c>
      <c r="G1" s="86"/>
      <c r="H1" s="86"/>
      <c r="I1" s="86"/>
      <c r="J1" s="86"/>
    </row>
    <row r="2" spans="1:10" x14ac:dyDescent="0.25">
      <c r="F2" s="86" t="s">
        <v>81</v>
      </c>
      <c r="G2" s="86"/>
      <c r="H2" s="86"/>
      <c r="I2" s="86"/>
      <c r="J2" s="86"/>
    </row>
    <row r="3" spans="1:10" x14ac:dyDescent="0.25">
      <c r="F3" s="86" t="s">
        <v>15</v>
      </c>
      <c r="G3" s="86"/>
      <c r="H3" s="86"/>
      <c r="I3" s="86"/>
      <c r="J3" s="86"/>
    </row>
    <row r="4" spans="1:10" x14ac:dyDescent="0.25">
      <c r="F4" s="86" t="s">
        <v>82</v>
      </c>
      <c r="G4" s="86"/>
      <c r="H4" s="86"/>
      <c r="I4" s="86"/>
      <c r="J4" s="86"/>
    </row>
    <row r="6" spans="1:10" ht="39" customHeight="1" x14ac:dyDescent="0.25">
      <c r="A6" s="87" t="s">
        <v>56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ht="15.75" x14ac:dyDescent="0.25">
      <c r="A7" s="1"/>
      <c r="B7" s="1"/>
      <c r="C7" s="1"/>
      <c r="D7" s="1"/>
      <c r="E7" s="1"/>
      <c r="F7" s="1"/>
      <c r="G7" s="1"/>
      <c r="H7" s="1"/>
    </row>
    <row r="8" spans="1:10" ht="15.75" x14ac:dyDescent="0.25">
      <c r="A8" s="1"/>
      <c r="B8" s="1"/>
      <c r="C8" s="1"/>
      <c r="D8" s="1"/>
      <c r="E8" s="1"/>
      <c r="F8" s="1"/>
      <c r="G8" s="1"/>
      <c r="H8" s="1"/>
      <c r="I8" s="88" t="s">
        <v>55</v>
      </c>
      <c r="J8" s="88"/>
    </row>
    <row r="9" spans="1:10" ht="90.75" customHeight="1" x14ac:dyDescent="0.25">
      <c r="A9" s="2" t="s">
        <v>0</v>
      </c>
      <c r="B9" s="2" t="s">
        <v>1</v>
      </c>
      <c r="C9" s="2" t="s">
        <v>2</v>
      </c>
      <c r="D9" s="22" t="s">
        <v>3</v>
      </c>
      <c r="E9" s="22" t="s">
        <v>4</v>
      </c>
      <c r="F9" s="2" t="s">
        <v>5</v>
      </c>
      <c r="G9" s="22" t="s">
        <v>6</v>
      </c>
      <c r="H9" s="2" t="s">
        <v>54</v>
      </c>
      <c r="I9" s="85" t="s">
        <v>57</v>
      </c>
      <c r="J9" s="2" t="s">
        <v>58</v>
      </c>
    </row>
    <row r="10" spans="1:10" ht="69" customHeight="1" x14ac:dyDescent="0.25">
      <c r="A10" s="76"/>
      <c r="B10" s="54" t="s">
        <v>27</v>
      </c>
      <c r="C10" s="98" t="s">
        <v>13</v>
      </c>
      <c r="D10" s="52"/>
      <c r="E10" s="52"/>
      <c r="F10" s="52"/>
      <c r="G10" s="73"/>
      <c r="H10" s="53">
        <f>H11</f>
        <v>13164.960590000001</v>
      </c>
      <c r="I10" s="53">
        <f>I11</f>
        <v>197.17699999999999</v>
      </c>
      <c r="J10" s="60">
        <f>J11</f>
        <v>13362.13759</v>
      </c>
    </row>
    <row r="11" spans="1:10" ht="72.75" customHeight="1" x14ac:dyDescent="0.25">
      <c r="A11" s="92">
        <v>1</v>
      </c>
      <c r="B11" s="69" t="s">
        <v>74</v>
      </c>
      <c r="C11" s="99"/>
      <c r="D11" s="70" t="s">
        <v>60</v>
      </c>
      <c r="E11" s="70" t="s">
        <v>14</v>
      </c>
      <c r="F11" s="71">
        <v>2000000000</v>
      </c>
      <c r="G11" s="71"/>
      <c r="H11" s="72">
        <f>H12+H14+H16+H18</f>
        <v>13164.960590000001</v>
      </c>
      <c r="I11" s="72">
        <f>I12+I14+I16+I18</f>
        <v>197.17699999999999</v>
      </c>
      <c r="J11" s="72">
        <f>J12+J14+J16+J18</f>
        <v>13362.13759</v>
      </c>
    </row>
    <row r="12" spans="1:10" ht="102.75" customHeight="1" x14ac:dyDescent="0.25">
      <c r="A12" s="93"/>
      <c r="B12" s="15" t="s">
        <v>18</v>
      </c>
      <c r="C12" s="99"/>
      <c r="D12" s="16" t="s">
        <v>7</v>
      </c>
      <c r="E12" s="16" t="s">
        <v>14</v>
      </c>
      <c r="F12" s="16" t="s">
        <v>61</v>
      </c>
      <c r="G12" s="21">
        <v>100</v>
      </c>
      <c r="H12" s="32">
        <f>H13</f>
        <v>12726.467790000001</v>
      </c>
      <c r="I12" s="32">
        <f>I13</f>
        <v>194.78262000000001</v>
      </c>
      <c r="J12" s="32">
        <f t="shared" ref="J12" si="0">J13</f>
        <v>12921.250410000001</v>
      </c>
    </row>
    <row r="13" spans="1:10" ht="34.5" customHeight="1" x14ac:dyDescent="0.25">
      <c r="A13" s="93"/>
      <c r="B13" s="8" t="s">
        <v>19</v>
      </c>
      <c r="C13" s="99"/>
      <c r="D13" s="17" t="s">
        <v>7</v>
      </c>
      <c r="E13" s="17" t="s">
        <v>14</v>
      </c>
      <c r="F13" s="17" t="s">
        <v>61</v>
      </c>
      <c r="G13" s="20">
        <v>120</v>
      </c>
      <c r="H13" s="33">
        <v>12726.467790000001</v>
      </c>
      <c r="I13" s="33">
        <f>150+45.3-0.01738-0.5</f>
        <v>194.78262000000001</v>
      </c>
      <c r="J13" s="33">
        <f>H13+I13</f>
        <v>12921.250410000001</v>
      </c>
    </row>
    <row r="14" spans="1:10" ht="72.75" customHeight="1" x14ac:dyDescent="0.25">
      <c r="A14" s="93"/>
      <c r="B14" s="10" t="s">
        <v>21</v>
      </c>
      <c r="C14" s="99"/>
      <c r="D14" s="16" t="s">
        <v>7</v>
      </c>
      <c r="E14" s="16" t="s">
        <v>14</v>
      </c>
      <c r="F14" s="16" t="s">
        <v>61</v>
      </c>
      <c r="G14" s="21">
        <v>200</v>
      </c>
      <c r="H14" s="32">
        <f>H15</f>
        <v>168.49279999999999</v>
      </c>
      <c r="I14" s="32">
        <f>I15</f>
        <v>2.7</v>
      </c>
      <c r="J14" s="32">
        <f t="shared" ref="J14" si="1">J15</f>
        <v>171.19279999999998</v>
      </c>
    </row>
    <row r="15" spans="1:10" ht="55.5" customHeight="1" x14ac:dyDescent="0.25">
      <c r="A15" s="93"/>
      <c r="B15" s="5" t="s">
        <v>12</v>
      </c>
      <c r="C15" s="99"/>
      <c r="D15" s="17" t="s">
        <v>7</v>
      </c>
      <c r="E15" s="17" t="s">
        <v>14</v>
      </c>
      <c r="F15" s="17" t="s">
        <v>61</v>
      </c>
      <c r="G15" s="20">
        <v>240</v>
      </c>
      <c r="H15" s="33">
        <v>168.49279999999999</v>
      </c>
      <c r="I15" s="33">
        <v>2.7</v>
      </c>
      <c r="J15" s="34">
        <f>H15+I15</f>
        <v>171.19279999999998</v>
      </c>
    </row>
    <row r="16" spans="1:10" ht="24" customHeight="1" x14ac:dyDescent="0.25">
      <c r="A16" s="93"/>
      <c r="B16" s="78" t="s">
        <v>25</v>
      </c>
      <c r="C16" s="99"/>
      <c r="D16" s="83" t="s">
        <v>7</v>
      </c>
      <c r="E16" s="83" t="s">
        <v>14</v>
      </c>
      <c r="F16" s="83" t="s">
        <v>61</v>
      </c>
      <c r="G16" s="83" t="s">
        <v>79</v>
      </c>
      <c r="H16" s="84">
        <v>0</v>
      </c>
      <c r="I16" s="84">
        <f>I17</f>
        <v>1.738E-2</v>
      </c>
      <c r="J16" s="84">
        <f>J17</f>
        <v>1.738E-2</v>
      </c>
    </row>
    <row r="17" spans="1:10" ht="32.25" customHeight="1" x14ac:dyDescent="0.25">
      <c r="A17" s="93"/>
      <c r="B17" s="79" t="s">
        <v>78</v>
      </c>
      <c r="C17" s="99"/>
      <c r="D17" s="80" t="s">
        <v>7</v>
      </c>
      <c r="E17" s="80" t="s">
        <v>14</v>
      </c>
      <c r="F17" s="80" t="s">
        <v>61</v>
      </c>
      <c r="G17" s="81" t="s">
        <v>80</v>
      </c>
      <c r="H17" s="82">
        <v>0</v>
      </c>
      <c r="I17" s="82">
        <v>1.738E-2</v>
      </c>
      <c r="J17" s="82">
        <f>H17+I17</f>
        <v>1.738E-2</v>
      </c>
    </row>
    <row r="18" spans="1:10" ht="33.75" customHeight="1" x14ac:dyDescent="0.25">
      <c r="A18" s="93"/>
      <c r="B18" s="46" t="s">
        <v>23</v>
      </c>
      <c r="C18" s="99"/>
      <c r="D18" s="43" t="s">
        <v>28</v>
      </c>
      <c r="E18" s="43" t="s">
        <v>7</v>
      </c>
      <c r="F18" s="43" t="s">
        <v>37</v>
      </c>
      <c r="G18" s="44">
        <v>300</v>
      </c>
      <c r="H18" s="45">
        <f>SUM(H19:H19)</f>
        <v>270</v>
      </c>
      <c r="I18" s="45">
        <f>SUM(I19:I19)</f>
        <v>-0.32300000000000001</v>
      </c>
      <c r="J18" s="45">
        <f>SUM(J19:J19)</f>
        <v>269.67700000000002</v>
      </c>
    </row>
    <row r="19" spans="1:10" ht="45.75" customHeight="1" x14ac:dyDescent="0.25">
      <c r="A19" s="94"/>
      <c r="B19" s="18" t="s">
        <v>29</v>
      </c>
      <c r="C19" s="100"/>
      <c r="D19" s="17" t="s">
        <v>28</v>
      </c>
      <c r="E19" s="17" t="s">
        <v>7</v>
      </c>
      <c r="F19" s="17" t="s">
        <v>37</v>
      </c>
      <c r="G19" s="20">
        <v>310</v>
      </c>
      <c r="H19" s="33">
        <v>270</v>
      </c>
      <c r="I19" s="33">
        <v>-0.32300000000000001</v>
      </c>
      <c r="J19" s="34">
        <f>H19+I19</f>
        <v>269.67700000000002</v>
      </c>
    </row>
    <row r="20" spans="1:10" ht="63" customHeight="1" x14ac:dyDescent="0.25">
      <c r="A20" s="92">
        <v>2</v>
      </c>
      <c r="B20" s="55" t="s">
        <v>20</v>
      </c>
      <c r="C20" s="95" t="s">
        <v>9</v>
      </c>
      <c r="D20" s="56" t="s">
        <v>7</v>
      </c>
      <c r="E20" s="56" t="s">
        <v>8</v>
      </c>
      <c r="F20" s="57">
        <v>1800299990</v>
      </c>
      <c r="G20" s="58"/>
      <c r="H20" s="53">
        <f>H21</f>
        <v>163.91399999999999</v>
      </c>
      <c r="I20" s="53">
        <f t="shared" ref="I20" si="2">I21</f>
        <v>15.166119999999999</v>
      </c>
      <c r="J20" s="53">
        <f>J21</f>
        <v>179.08011999999999</v>
      </c>
    </row>
    <row r="21" spans="1:10" ht="33" customHeight="1" x14ac:dyDescent="0.25">
      <c r="A21" s="93"/>
      <c r="B21" s="10" t="s">
        <v>21</v>
      </c>
      <c r="C21" s="96"/>
      <c r="D21" s="12" t="s">
        <v>7</v>
      </c>
      <c r="E21" s="12" t="s">
        <v>8</v>
      </c>
      <c r="F21" s="23">
        <v>1800299990</v>
      </c>
      <c r="G21" s="11">
        <v>200</v>
      </c>
      <c r="H21" s="35">
        <f>H22</f>
        <v>163.91399999999999</v>
      </c>
      <c r="I21" s="35">
        <f t="shared" ref="I21:J21" si="3">I22</f>
        <v>15.166119999999999</v>
      </c>
      <c r="J21" s="35">
        <f t="shared" si="3"/>
        <v>179.08011999999999</v>
      </c>
    </row>
    <row r="22" spans="1:10" ht="46.5" customHeight="1" x14ac:dyDescent="0.25">
      <c r="A22" s="94"/>
      <c r="B22" s="5" t="s">
        <v>12</v>
      </c>
      <c r="C22" s="97"/>
      <c r="D22" s="4" t="s">
        <v>7</v>
      </c>
      <c r="E22" s="4" t="s">
        <v>8</v>
      </c>
      <c r="F22" s="24">
        <v>1800299990</v>
      </c>
      <c r="G22" s="3">
        <v>240</v>
      </c>
      <c r="H22" s="34">
        <v>163.91399999999999</v>
      </c>
      <c r="I22" s="34">
        <v>15.166119999999999</v>
      </c>
      <c r="J22" s="34">
        <f>H22+I22</f>
        <v>179.08011999999999</v>
      </c>
    </row>
    <row r="23" spans="1:10" ht="66" customHeight="1" x14ac:dyDescent="0.25">
      <c r="A23" s="92">
        <v>3</v>
      </c>
      <c r="B23" s="55" t="s">
        <v>47</v>
      </c>
      <c r="C23" s="95" t="s">
        <v>9</v>
      </c>
      <c r="D23" s="56" t="s">
        <v>7</v>
      </c>
      <c r="E23" s="56" t="s">
        <v>8</v>
      </c>
      <c r="F23" s="57">
        <v>2000199990</v>
      </c>
      <c r="G23" s="59"/>
      <c r="H23" s="60">
        <f>H24+H26+H28</f>
        <v>6445.1056799999997</v>
      </c>
      <c r="I23" s="60">
        <f>I24+I26</f>
        <v>560.64713999999992</v>
      </c>
      <c r="J23" s="60">
        <f>J24+J26+J28</f>
        <v>7006.1028200000001</v>
      </c>
    </row>
    <row r="24" spans="1:10" ht="32.25" customHeight="1" x14ac:dyDescent="0.25">
      <c r="A24" s="93"/>
      <c r="B24" s="10" t="s">
        <v>22</v>
      </c>
      <c r="C24" s="96"/>
      <c r="D24" s="12" t="s">
        <v>7</v>
      </c>
      <c r="E24" s="12" t="s">
        <v>8</v>
      </c>
      <c r="F24" s="23">
        <v>2000199990</v>
      </c>
      <c r="G24" s="11">
        <v>200</v>
      </c>
      <c r="H24" s="35">
        <f>H25</f>
        <v>6289.5306799999998</v>
      </c>
      <c r="I24" s="35">
        <f>I25</f>
        <v>518.02013999999997</v>
      </c>
      <c r="J24" s="35">
        <f t="shared" ref="J24" si="4">J25</f>
        <v>6807.5508199999995</v>
      </c>
    </row>
    <row r="25" spans="1:10" ht="48" customHeight="1" x14ac:dyDescent="0.25">
      <c r="A25" s="93"/>
      <c r="B25" s="5" t="s">
        <v>12</v>
      </c>
      <c r="C25" s="96"/>
      <c r="D25" s="4" t="s">
        <v>7</v>
      </c>
      <c r="E25" s="4" t="s">
        <v>8</v>
      </c>
      <c r="F25" s="24">
        <v>2000199990</v>
      </c>
      <c r="G25" s="3">
        <v>240</v>
      </c>
      <c r="H25" s="34">
        <v>6289.5306799999998</v>
      </c>
      <c r="I25" s="33">
        <v>518.02013999999997</v>
      </c>
      <c r="J25" s="34">
        <f>H25+I25</f>
        <v>6807.5508199999995</v>
      </c>
    </row>
    <row r="26" spans="1:10" ht="32.25" customHeight="1" x14ac:dyDescent="0.25">
      <c r="A26" s="93"/>
      <c r="B26" s="10" t="s">
        <v>23</v>
      </c>
      <c r="C26" s="96"/>
      <c r="D26" s="12" t="s">
        <v>7</v>
      </c>
      <c r="E26" s="12" t="s">
        <v>8</v>
      </c>
      <c r="F26" s="23">
        <v>2000199990</v>
      </c>
      <c r="G26" s="11">
        <v>300</v>
      </c>
      <c r="H26" s="35">
        <v>74.075000000000003</v>
      </c>
      <c r="I26" s="35">
        <f>I27</f>
        <v>42.627000000000002</v>
      </c>
      <c r="J26" s="35">
        <f t="shared" ref="J26" si="5">J27</f>
        <v>116.702</v>
      </c>
    </row>
    <row r="27" spans="1:10" ht="20.25" customHeight="1" x14ac:dyDescent="0.25">
      <c r="A27" s="93"/>
      <c r="B27" s="5" t="s">
        <v>24</v>
      </c>
      <c r="C27" s="96"/>
      <c r="D27" s="4" t="s">
        <v>7</v>
      </c>
      <c r="E27" s="4" t="s">
        <v>8</v>
      </c>
      <c r="F27" s="24">
        <v>2000199990</v>
      </c>
      <c r="G27" s="3">
        <v>360</v>
      </c>
      <c r="H27" s="34">
        <v>74.075000000000003</v>
      </c>
      <c r="I27" s="34">
        <v>42.627000000000002</v>
      </c>
      <c r="J27" s="34">
        <f>H27+I27</f>
        <v>116.702</v>
      </c>
    </row>
    <row r="28" spans="1:10" ht="18" customHeight="1" x14ac:dyDescent="0.25">
      <c r="A28" s="93"/>
      <c r="B28" s="10" t="s">
        <v>25</v>
      </c>
      <c r="C28" s="96"/>
      <c r="D28" s="12" t="s">
        <v>7</v>
      </c>
      <c r="E28" s="12" t="s">
        <v>8</v>
      </c>
      <c r="F28" s="23">
        <v>2000199990</v>
      </c>
      <c r="G28" s="11">
        <v>800</v>
      </c>
      <c r="H28" s="35">
        <f>H29</f>
        <v>81.5</v>
      </c>
      <c r="I28" s="35">
        <f t="shared" ref="I28:J28" si="6">I29</f>
        <v>0.35</v>
      </c>
      <c r="J28" s="35">
        <f t="shared" si="6"/>
        <v>81.849999999999994</v>
      </c>
    </row>
    <row r="29" spans="1:10" ht="21.75" customHeight="1" x14ac:dyDescent="0.25">
      <c r="A29" s="94"/>
      <c r="B29" s="5" t="s">
        <v>26</v>
      </c>
      <c r="C29" s="97"/>
      <c r="D29" s="4" t="s">
        <v>7</v>
      </c>
      <c r="E29" s="4" t="s">
        <v>8</v>
      </c>
      <c r="F29" s="24">
        <v>2000199990</v>
      </c>
      <c r="G29" s="3">
        <v>850</v>
      </c>
      <c r="H29" s="34">
        <v>81.5</v>
      </c>
      <c r="I29" s="34">
        <v>0.35</v>
      </c>
      <c r="J29" s="34">
        <f>H29+I29</f>
        <v>81.849999999999994</v>
      </c>
    </row>
    <row r="30" spans="1:10" ht="84" customHeight="1" x14ac:dyDescent="0.25">
      <c r="A30" s="89">
        <v>4</v>
      </c>
      <c r="B30" s="55" t="s">
        <v>49</v>
      </c>
      <c r="C30" s="95" t="s">
        <v>13</v>
      </c>
      <c r="D30" s="56" t="s">
        <v>10</v>
      </c>
      <c r="E30" s="56" t="s">
        <v>11</v>
      </c>
      <c r="F30" s="61" t="s">
        <v>38</v>
      </c>
      <c r="G30" s="62"/>
      <c r="H30" s="60">
        <f>H31+H33</f>
        <v>838.07093999999995</v>
      </c>
      <c r="I30" s="60">
        <f>I31+I33</f>
        <v>42.67877</v>
      </c>
      <c r="J30" s="60">
        <f>J31+J33</f>
        <v>880.74970999999994</v>
      </c>
    </row>
    <row r="31" spans="1:10" ht="31.5" x14ac:dyDescent="0.25">
      <c r="A31" s="90"/>
      <c r="B31" s="10" t="s">
        <v>21</v>
      </c>
      <c r="C31" s="96"/>
      <c r="D31" s="12" t="s">
        <v>10</v>
      </c>
      <c r="E31" s="12" t="s">
        <v>11</v>
      </c>
      <c r="F31" s="25" t="s">
        <v>38</v>
      </c>
      <c r="G31" s="13">
        <v>200</v>
      </c>
      <c r="H31" s="35">
        <f>H32</f>
        <v>798.07093999999995</v>
      </c>
      <c r="I31" s="35">
        <f t="shared" ref="I31:J33" si="7">I32</f>
        <v>42.67877</v>
      </c>
      <c r="J31" s="35">
        <f t="shared" si="7"/>
        <v>840.74970999999994</v>
      </c>
    </row>
    <row r="32" spans="1:10" ht="47.25" x14ac:dyDescent="0.25">
      <c r="A32" s="91"/>
      <c r="B32" s="5" t="s">
        <v>12</v>
      </c>
      <c r="C32" s="97"/>
      <c r="D32" s="4" t="s">
        <v>10</v>
      </c>
      <c r="E32" s="4" t="s">
        <v>11</v>
      </c>
      <c r="F32" s="26" t="s">
        <v>38</v>
      </c>
      <c r="G32" s="9">
        <v>240</v>
      </c>
      <c r="H32" s="34">
        <v>798.07093999999995</v>
      </c>
      <c r="I32" s="33">
        <f>1.87877+40.8</f>
        <v>42.67877</v>
      </c>
      <c r="J32" s="34">
        <f>H32+I32</f>
        <v>840.74970999999994</v>
      </c>
    </row>
    <row r="33" spans="1:12" ht="31.5" x14ac:dyDescent="0.25">
      <c r="A33" s="74"/>
      <c r="B33" s="10" t="s">
        <v>69</v>
      </c>
      <c r="C33" s="77"/>
      <c r="D33" s="12" t="s">
        <v>10</v>
      </c>
      <c r="E33" s="12" t="s">
        <v>11</v>
      </c>
      <c r="F33" s="25" t="s">
        <v>38</v>
      </c>
      <c r="G33" s="13">
        <v>300</v>
      </c>
      <c r="H33" s="35">
        <f>H34</f>
        <v>40</v>
      </c>
      <c r="I33" s="35">
        <f>I34</f>
        <v>0</v>
      </c>
      <c r="J33" s="35">
        <f t="shared" si="7"/>
        <v>40</v>
      </c>
    </row>
    <row r="34" spans="1:12" ht="22.5" customHeight="1" x14ac:dyDescent="0.25">
      <c r="A34" s="74"/>
      <c r="B34" s="5" t="s">
        <v>24</v>
      </c>
      <c r="C34" s="77"/>
      <c r="D34" s="4" t="s">
        <v>10</v>
      </c>
      <c r="E34" s="4" t="s">
        <v>11</v>
      </c>
      <c r="F34" s="26" t="s">
        <v>38</v>
      </c>
      <c r="G34" s="9">
        <v>360</v>
      </c>
      <c r="H34" s="34">
        <v>40</v>
      </c>
      <c r="I34" s="33">
        <v>0</v>
      </c>
      <c r="J34" s="34">
        <f>H34+I34</f>
        <v>40</v>
      </c>
    </row>
    <row r="35" spans="1:12" ht="97.5" customHeight="1" x14ac:dyDescent="0.25">
      <c r="A35" s="89">
        <v>5</v>
      </c>
      <c r="B35" s="63" t="s">
        <v>30</v>
      </c>
      <c r="C35" s="95" t="s">
        <v>13</v>
      </c>
      <c r="D35" s="56" t="s">
        <v>10</v>
      </c>
      <c r="E35" s="56" t="s">
        <v>31</v>
      </c>
      <c r="F35" s="61" t="s">
        <v>39</v>
      </c>
      <c r="G35" s="64"/>
      <c r="H35" s="60">
        <f>H36</f>
        <v>4.9580000000000002</v>
      </c>
      <c r="I35" s="60">
        <f t="shared" ref="I35:J36" si="8">I36</f>
        <v>0</v>
      </c>
      <c r="J35" s="60">
        <f t="shared" si="8"/>
        <v>4.9580000000000002</v>
      </c>
    </row>
    <row r="36" spans="1:12" ht="37.5" customHeight="1" x14ac:dyDescent="0.25">
      <c r="A36" s="90"/>
      <c r="B36" s="10" t="s">
        <v>22</v>
      </c>
      <c r="C36" s="96"/>
      <c r="D36" s="12" t="s">
        <v>10</v>
      </c>
      <c r="E36" s="12" t="s">
        <v>31</v>
      </c>
      <c r="F36" s="25" t="s">
        <v>39</v>
      </c>
      <c r="G36" s="13">
        <v>200</v>
      </c>
      <c r="H36" s="35">
        <f>H37</f>
        <v>4.9580000000000002</v>
      </c>
      <c r="I36" s="35">
        <f t="shared" si="8"/>
        <v>0</v>
      </c>
      <c r="J36" s="35">
        <f t="shared" si="8"/>
        <v>4.9580000000000002</v>
      </c>
    </row>
    <row r="37" spans="1:12" ht="47.25" x14ac:dyDescent="0.25">
      <c r="A37" s="91"/>
      <c r="B37" s="5" t="s">
        <v>12</v>
      </c>
      <c r="C37" s="97"/>
      <c r="D37" s="4" t="s">
        <v>10</v>
      </c>
      <c r="E37" s="4" t="s">
        <v>31</v>
      </c>
      <c r="F37" s="26" t="s">
        <v>39</v>
      </c>
      <c r="G37" s="9">
        <v>240</v>
      </c>
      <c r="H37" s="34">
        <v>4.9580000000000002</v>
      </c>
      <c r="I37" s="34"/>
      <c r="J37" s="34">
        <f>H37+I37</f>
        <v>4.9580000000000002</v>
      </c>
    </row>
    <row r="38" spans="1:12" ht="71.25" customHeight="1" x14ac:dyDescent="0.25">
      <c r="A38" s="89">
        <v>6</v>
      </c>
      <c r="B38" s="63" t="s">
        <v>63</v>
      </c>
      <c r="C38" s="95" t="s">
        <v>13</v>
      </c>
      <c r="D38" s="56" t="s">
        <v>10</v>
      </c>
      <c r="E38" s="56" t="s">
        <v>31</v>
      </c>
      <c r="F38" s="61" t="s">
        <v>64</v>
      </c>
      <c r="G38" s="59"/>
      <c r="H38" s="60">
        <f>H39+H42</f>
        <v>193.06</v>
      </c>
      <c r="I38" s="60">
        <f t="shared" ref="I38" si="9">I39+I42</f>
        <v>0</v>
      </c>
      <c r="J38" s="60">
        <f>J39+J42</f>
        <v>193.06</v>
      </c>
    </row>
    <row r="39" spans="1:12" ht="94.5" x14ac:dyDescent="0.25">
      <c r="A39" s="90"/>
      <c r="B39" s="10" t="s">
        <v>18</v>
      </c>
      <c r="C39" s="96"/>
      <c r="D39" s="12" t="s">
        <v>10</v>
      </c>
      <c r="E39" s="12" t="s">
        <v>31</v>
      </c>
      <c r="F39" s="25" t="s">
        <v>64</v>
      </c>
      <c r="G39" s="11">
        <v>100</v>
      </c>
      <c r="H39" s="35">
        <f>SUM(H40:H41)</f>
        <v>20.9</v>
      </c>
      <c r="I39" s="35">
        <f t="shared" ref="I39:J39" si="10">SUM(I40:I41)</f>
        <v>0</v>
      </c>
      <c r="J39" s="35">
        <f t="shared" si="10"/>
        <v>20.9</v>
      </c>
    </row>
    <row r="40" spans="1:12" ht="47.25" x14ac:dyDescent="0.25">
      <c r="A40" s="90"/>
      <c r="B40" s="5" t="s">
        <v>19</v>
      </c>
      <c r="C40" s="96"/>
      <c r="D40" s="4" t="s">
        <v>10</v>
      </c>
      <c r="E40" s="4" t="s">
        <v>31</v>
      </c>
      <c r="F40" s="29" t="s">
        <v>65</v>
      </c>
      <c r="G40" s="3">
        <v>120</v>
      </c>
      <c r="H40" s="34">
        <v>14.6</v>
      </c>
      <c r="I40" s="34"/>
      <c r="J40" s="34">
        <f>H40+I40</f>
        <v>14.6</v>
      </c>
    </row>
    <row r="41" spans="1:12" ht="47.25" x14ac:dyDescent="0.25">
      <c r="A41" s="90"/>
      <c r="B41" s="5" t="s">
        <v>19</v>
      </c>
      <c r="C41" s="96"/>
      <c r="D41" s="4" t="s">
        <v>10</v>
      </c>
      <c r="E41" s="4" t="s">
        <v>31</v>
      </c>
      <c r="F41" s="26" t="s">
        <v>66</v>
      </c>
      <c r="G41" s="3">
        <v>120</v>
      </c>
      <c r="H41" s="34">
        <v>6.3</v>
      </c>
      <c r="I41" s="34"/>
      <c r="J41" s="34">
        <f>H41+I41</f>
        <v>6.3</v>
      </c>
    </row>
    <row r="42" spans="1:12" ht="31.5" x14ac:dyDescent="0.25">
      <c r="A42" s="90"/>
      <c r="B42" s="10" t="s">
        <v>22</v>
      </c>
      <c r="C42" s="96"/>
      <c r="D42" s="12" t="s">
        <v>10</v>
      </c>
      <c r="E42" s="12" t="s">
        <v>31</v>
      </c>
      <c r="F42" s="25" t="s">
        <v>67</v>
      </c>
      <c r="G42" s="11">
        <v>200</v>
      </c>
      <c r="H42" s="35">
        <f>H43</f>
        <v>172.16</v>
      </c>
      <c r="I42" s="35">
        <f t="shared" ref="I42:J42" si="11">I43</f>
        <v>0</v>
      </c>
      <c r="J42" s="35">
        <f t="shared" si="11"/>
        <v>172.16</v>
      </c>
    </row>
    <row r="43" spans="1:12" ht="47.25" x14ac:dyDescent="0.25">
      <c r="A43" s="91"/>
      <c r="B43" s="5" t="s">
        <v>12</v>
      </c>
      <c r="C43" s="97"/>
      <c r="D43" s="4" t="s">
        <v>10</v>
      </c>
      <c r="E43" s="4" t="s">
        <v>31</v>
      </c>
      <c r="F43" s="29" t="s">
        <v>67</v>
      </c>
      <c r="G43" s="3">
        <v>240</v>
      </c>
      <c r="H43" s="34">
        <v>172.16</v>
      </c>
      <c r="I43" s="34"/>
      <c r="J43" s="34">
        <f>H43+I43</f>
        <v>172.16</v>
      </c>
    </row>
    <row r="44" spans="1:12" ht="94.5" x14ac:dyDescent="0.25">
      <c r="A44" s="89">
        <v>7</v>
      </c>
      <c r="B44" s="65" t="s">
        <v>48</v>
      </c>
      <c r="C44" s="95" t="s">
        <v>13</v>
      </c>
      <c r="D44" s="66"/>
      <c r="E44" s="66"/>
      <c r="F44" s="61"/>
      <c r="G44" s="59"/>
      <c r="H44" s="60">
        <f>H45+H48+H50+H52+H54</f>
        <v>34512.764060000001</v>
      </c>
      <c r="I44" s="60">
        <f>I45+I48+I50+I52+I54</f>
        <v>200</v>
      </c>
      <c r="J44" s="60">
        <f>J45+J47</f>
        <v>34712.764060000001</v>
      </c>
      <c r="K44" s="37"/>
    </row>
    <row r="45" spans="1:12" ht="28.5" customHeight="1" x14ac:dyDescent="0.25">
      <c r="A45" s="90"/>
      <c r="B45" s="46" t="s">
        <v>25</v>
      </c>
      <c r="C45" s="96"/>
      <c r="D45" s="47" t="s">
        <v>14</v>
      </c>
      <c r="E45" s="47" t="s">
        <v>32</v>
      </c>
      <c r="F45" s="48" t="s">
        <v>42</v>
      </c>
      <c r="G45" s="49">
        <v>800</v>
      </c>
      <c r="H45" s="50">
        <f>H46</f>
        <v>13271</v>
      </c>
      <c r="I45" s="50">
        <f t="shared" ref="I45:J45" si="12">I46</f>
        <v>0</v>
      </c>
      <c r="J45" s="50">
        <f t="shared" si="12"/>
        <v>13271</v>
      </c>
      <c r="K45" s="37"/>
      <c r="L45" s="37"/>
    </row>
    <row r="46" spans="1:12" ht="78.75" x14ac:dyDescent="0.25">
      <c r="A46" s="90"/>
      <c r="B46" s="5" t="s">
        <v>33</v>
      </c>
      <c r="C46" s="96"/>
      <c r="D46" s="4" t="s">
        <v>14</v>
      </c>
      <c r="E46" s="4" t="s">
        <v>32</v>
      </c>
      <c r="F46" s="26" t="s">
        <v>42</v>
      </c>
      <c r="G46" s="3">
        <v>810</v>
      </c>
      <c r="H46" s="34">
        <v>13271</v>
      </c>
      <c r="I46" s="34"/>
      <c r="J46" s="34">
        <f>H46+I46</f>
        <v>13271</v>
      </c>
    </row>
    <row r="47" spans="1:12" ht="47.25" x14ac:dyDescent="0.25">
      <c r="A47" s="90"/>
      <c r="B47" s="19" t="s">
        <v>21</v>
      </c>
      <c r="C47" s="96"/>
      <c r="D47" s="7" t="s">
        <v>14</v>
      </c>
      <c r="E47" s="7" t="s">
        <v>11</v>
      </c>
      <c r="F47" s="27" t="s">
        <v>75</v>
      </c>
      <c r="G47" s="3"/>
      <c r="H47" s="36">
        <f>H48+H50+H52+H54</f>
        <v>21241.764060000001</v>
      </c>
      <c r="I47" s="36">
        <f>I48+I50+I54+I52</f>
        <v>200</v>
      </c>
      <c r="J47" s="36">
        <f>J48+J50+J52+J54</f>
        <v>21441.764060000001</v>
      </c>
    </row>
    <row r="48" spans="1:12" ht="45" customHeight="1" x14ac:dyDescent="0.25">
      <c r="A48" s="90"/>
      <c r="B48" s="10" t="s">
        <v>21</v>
      </c>
      <c r="C48" s="96"/>
      <c r="D48" s="12" t="s">
        <v>14</v>
      </c>
      <c r="E48" s="12" t="s">
        <v>11</v>
      </c>
      <c r="F48" s="25" t="s">
        <v>62</v>
      </c>
      <c r="G48" s="12" t="s">
        <v>41</v>
      </c>
      <c r="H48" s="35">
        <f>H49</f>
        <v>2536</v>
      </c>
      <c r="I48" s="35">
        <f t="shared" ref="I48:J48" si="13">I49</f>
        <v>0</v>
      </c>
      <c r="J48" s="35">
        <f t="shared" si="13"/>
        <v>2536</v>
      </c>
    </row>
    <row r="49" spans="1:11" ht="53.25" customHeight="1" x14ac:dyDescent="0.25">
      <c r="A49" s="90"/>
      <c r="B49" s="5" t="s">
        <v>12</v>
      </c>
      <c r="C49" s="96"/>
      <c r="D49" s="4" t="s">
        <v>14</v>
      </c>
      <c r="E49" s="4" t="s">
        <v>11</v>
      </c>
      <c r="F49" s="29" t="s">
        <v>62</v>
      </c>
      <c r="G49" s="28">
        <v>240</v>
      </c>
      <c r="H49" s="34">
        <v>2536</v>
      </c>
      <c r="I49" s="33"/>
      <c r="J49" s="34">
        <f>H49+I49</f>
        <v>2536</v>
      </c>
    </row>
    <row r="50" spans="1:11" ht="42.75" customHeight="1" x14ac:dyDescent="0.25">
      <c r="A50" s="90"/>
      <c r="B50" s="10" t="s">
        <v>21</v>
      </c>
      <c r="C50" s="96"/>
      <c r="D50" s="12" t="s">
        <v>14</v>
      </c>
      <c r="E50" s="12" t="s">
        <v>11</v>
      </c>
      <c r="F50" s="25" t="s">
        <v>40</v>
      </c>
      <c r="G50" s="12" t="s">
        <v>41</v>
      </c>
      <c r="H50" s="35">
        <f>H51</f>
        <v>6855.8640599999999</v>
      </c>
      <c r="I50" s="35">
        <f>I51</f>
        <v>200</v>
      </c>
      <c r="J50" s="35">
        <f>J51</f>
        <v>7055.8640599999999</v>
      </c>
      <c r="K50" s="37"/>
    </row>
    <row r="51" spans="1:11" ht="56.25" customHeight="1" x14ac:dyDescent="0.25">
      <c r="A51" s="90"/>
      <c r="B51" s="5" t="s">
        <v>12</v>
      </c>
      <c r="C51" s="96"/>
      <c r="D51" s="4" t="s">
        <v>14</v>
      </c>
      <c r="E51" s="4" t="s">
        <v>11</v>
      </c>
      <c r="F51" s="26" t="s">
        <v>40</v>
      </c>
      <c r="G51" s="28">
        <v>240</v>
      </c>
      <c r="H51" s="34">
        <v>6855.8640599999999</v>
      </c>
      <c r="I51" s="33">
        <v>200</v>
      </c>
      <c r="J51" s="34">
        <f>H51+I51</f>
        <v>7055.8640599999999</v>
      </c>
      <c r="K51" s="37"/>
    </row>
    <row r="52" spans="1:11" ht="31.5" x14ac:dyDescent="0.25">
      <c r="A52" s="90"/>
      <c r="B52" s="10" t="s">
        <v>21</v>
      </c>
      <c r="C52" s="96"/>
      <c r="D52" s="12" t="s">
        <v>14</v>
      </c>
      <c r="E52" s="12" t="s">
        <v>11</v>
      </c>
      <c r="F52" s="25" t="s">
        <v>52</v>
      </c>
      <c r="G52" s="11">
        <v>200</v>
      </c>
      <c r="H52" s="35">
        <f>H53</f>
        <v>2392.6</v>
      </c>
      <c r="I52" s="35">
        <f t="shared" ref="I52:J52" si="14">I53</f>
        <v>0</v>
      </c>
      <c r="J52" s="35">
        <f t="shared" si="14"/>
        <v>2392.6</v>
      </c>
    </row>
    <row r="53" spans="1:11" ht="47.25" x14ac:dyDescent="0.25">
      <c r="A53" s="90"/>
      <c r="B53" s="5" t="s">
        <v>12</v>
      </c>
      <c r="C53" s="96"/>
      <c r="D53" s="4" t="s">
        <v>14</v>
      </c>
      <c r="E53" s="4" t="s">
        <v>11</v>
      </c>
      <c r="F53" s="26" t="s">
        <v>52</v>
      </c>
      <c r="G53" s="3">
        <v>240</v>
      </c>
      <c r="H53" s="34">
        <v>2392.6</v>
      </c>
      <c r="I53" s="33">
        <v>0</v>
      </c>
      <c r="J53" s="34">
        <f>H53+I53</f>
        <v>2392.6</v>
      </c>
    </row>
    <row r="54" spans="1:11" ht="31.5" x14ac:dyDescent="0.25">
      <c r="A54" s="90"/>
      <c r="B54" s="10" t="s">
        <v>22</v>
      </c>
      <c r="C54" s="96"/>
      <c r="D54" s="12" t="s">
        <v>14</v>
      </c>
      <c r="E54" s="12" t="s">
        <v>11</v>
      </c>
      <c r="F54" s="25" t="s">
        <v>53</v>
      </c>
      <c r="G54" s="11">
        <v>200</v>
      </c>
      <c r="H54" s="35">
        <f>H55</f>
        <v>9457.2999999999993</v>
      </c>
      <c r="I54" s="35">
        <f t="shared" ref="I54:J54" si="15">I55</f>
        <v>0</v>
      </c>
      <c r="J54" s="35">
        <f t="shared" si="15"/>
        <v>9457.2999999999993</v>
      </c>
    </row>
    <row r="55" spans="1:11" ht="47.25" x14ac:dyDescent="0.25">
      <c r="A55" s="91"/>
      <c r="B55" s="5" t="s">
        <v>12</v>
      </c>
      <c r="C55" s="97"/>
      <c r="D55" s="4" t="s">
        <v>14</v>
      </c>
      <c r="E55" s="4" t="s">
        <v>11</v>
      </c>
      <c r="F55" s="26" t="s">
        <v>53</v>
      </c>
      <c r="G55" s="3">
        <v>240</v>
      </c>
      <c r="H55" s="34">
        <v>9457.2999999999993</v>
      </c>
      <c r="I55" s="33">
        <v>0</v>
      </c>
      <c r="J55" s="34">
        <f>H55+I55</f>
        <v>9457.2999999999993</v>
      </c>
    </row>
    <row r="56" spans="1:11" ht="78.75" customHeight="1" x14ac:dyDescent="0.25">
      <c r="A56" s="89">
        <v>8</v>
      </c>
      <c r="B56" s="63" t="s">
        <v>35</v>
      </c>
      <c r="C56" s="95" t="s">
        <v>36</v>
      </c>
      <c r="D56" s="56" t="s">
        <v>14</v>
      </c>
      <c r="E56" s="56" t="s">
        <v>28</v>
      </c>
      <c r="F56" s="61"/>
      <c r="G56" s="59"/>
      <c r="H56" s="60">
        <f>H57+H59</f>
        <v>1731.1559299999999</v>
      </c>
      <c r="I56" s="60">
        <f>I57+I59</f>
        <v>-10.215999999999999</v>
      </c>
      <c r="J56" s="60">
        <f>J57+J59</f>
        <v>1720.93993</v>
      </c>
    </row>
    <row r="57" spans="1:11" ht="31.5" x14ac:dyDescent="0.25">
      <c r="A57" s="90"/>
      <c r="B57" s="10" t="s">
        <v>22</v>
      </c>
      <c r="C57" s="96"/>
      <c r="D57" s="12" t="s">
        <v>14</v>
      </c>
      <c r="E57" s="12" t="s">
        <v>28</v>
      </c>
      <c r="F57" s="25" t="s">
        <v>43</v>
      </c>
      <c r="G57" s="11">
        <v>200</v>
      </c>
      <c r="H57" s="35">
        <f>H58</f>
        <v>1193.9469300000001</v>
      </c>
      <c r="I57" s="35">
        <f>I58</f>
        <v>-10.215999999999999</v>
      </c>
      <c r="J57" s="35">
        <f t="shared" ref="J57" si="16">J58</f>
        <v>1183.7309300000002</v>
      </c>
    </row>
    <row r="58" spans="1:11" ht="60" customHeight="1" x14ac:dyDescent="0.25">
      <c r="A58" s="90"/>
      <c r="B58" s="5" t="s">
        <v>12</v>
      </c>
      <c r="C58" s="96"/>
      <c r="D58" s="4" t="s">
        <v>14</v>
      </c>
      <c r="E58" s="4" t="s">
        <v>28</v>
      </c>
      <c r="F58" s="26" t="s">
        <v>43</v>
      </c>
      <c r="G58" s="3">
        <v>240</v>
      </c>
      <c r="H58" s="34">
        <v>1193.9469300000001</v>
      </c>
      <c r="I58" s="33">
        <v>-10.215999999999999</v>
      </c>
      <c r="J58" s="34">
        <f>H58+I58</f>
        <v>1183.7309300000002</v>
      </c>
    </row>
    <row r="59" spans="1:11" ht="60" customHeight="1" x14ac:dyDescent="0.25">
      <c r="A59" s="74"/>
      <c r="B59" s="10" t="s">
        <v>22</v>
      </c>
      <c r="C59" s="96"/>
      <c r="D59" s="12" t="s">
        <v>14</v>
      </c>
      <c r="E59" s="12" t="s">
        <v>28</v>
      </c>
      <c r="F59" s="25" t="s">
        <v>70</v>
      </c>
      <c r="G59" s="11">
        <v>200</v>
      </c>
      <c r="H59" s="35">
        <f>H60</f>
        <v>537.20899999999995</v>
      </c>
      <c r="I59" s="35">
        <v>0</v>
      </c>
      <c r="J59" s="35">
        <f>J60</f>
        <v>537.20899999999995</v>
      </c>
    </row>
    <row r="60" spans="1:11" ht="60" customHeight="1" x14ac:dyDescent="0.25">
      <c r="A60" s="74"/>
      <c r="B60" s="5" t="s">
        <v>12</v>
      </c>
      <c r="C60" s="97"/>
      <c r="D60" s="4" t="s">
        <v>14</v>
      </c>
      <c r="E60" s="4" t="s">
        <v>28</v>
      </c>
      <c r="F60" s="26" t="s">
        <v>70</v>
      </c>
      <c r="G60" s="3">
        <v>240</v>
      </c>
      <c r="H60" s="34">
        <v>537.20899999999995</v>
      </c>
      <c r="I60" s="33">
        <v>0</v>
      </c>
      <c r="J60" s="34">
        <f>H60+I60</f>
        <v>537.20899999999995</v>
      </c>
    </row>
    <row r="61" spans="1:11" ht="63" customHeight="1" x14ac:dyDescent="0.25">
      <c r="A61" s="89">
        <v>10</v>
      </c>
      <c r="B61" s="65" t="s">
        <v>50</v>
      </c>
      <c r="C61" s="95" t="s">
        <v>13</v>
      </c>
      <c r="D61" s="56" t="s">
        <v>16</v>
      </c>
      <c r="E61" s="56" t="s">
        <v>10</v>
      </c>
      <c r="F61" s="61"/>
      <c r="G61" s="59"/>
      <c r="H61" s="60">
        <f>H62+H64+H66+H68</f>
        <v>29956.67886</v>
      </c>
      <c r="I61" s="60">
        <f>I62+I64+I66+I68</f>
        <v>-5.3161500000000004</v>
      </c>
      <c r="J61" s="60">
        <f>H61+I61</f>
        <v>29951.362710000001</v>
      </c>
    </row>
    <row r="62" spans="1:11" ht="31.5" x14ac:dyDescent="0.25">
      <c r="A62" s="90"/>
      <c r="B62" s="10" t="s">
        <v>22</v>
      </c>
      <c r="C62" s="96"/>
      <c r="D62" s="12" t="s">
        <v>16</v>
      </c>
      <c r="E62" s="12" t="s">
        <v>10</v>
      </c>
      <c r="F62" s="25" t="s">
        <v>44</v>
      </c>
      <c r="G62" s="11">
        <v>200</v>
      </c>
      <c r="H62" s="35">
        <f>H63</f>
        <v>9286.4134699999995</v>
      </c>
      <c r="I62" s="35">
        <f>I63</f>
        <v>-5.375</v>
      </c>
      <c r="J62" s="35">
        <f t="shared" ref="J62" si="17">J63</f>
        <v>9281.0384699999995</v>
      </c>
    </row>
    <row r="63" spans="1:11" ht="47.25" x14ac:dyDescent="0.25">
      <c r="A63" s="90"/>
      <c r="B63" s="5" t="s">
        <v>12</v>
      </c>
      <c r="C63" s="96"/>
      <c r="D63" s="4" t="s">
        <v>16</v>
      </c>
      <c r="E63" s="4" t="s">
        <v>10</v>
      </c>
      <c r="F63" s="26" t="s">
        <v>44</v>
      </c>
      <c r="G63" s="3">
        <v>240</v>
      </c>
      <c r="H63" s="34">
        <v>9286.4134699999995</v>
      </c>
      <c r="I63" s="33">
        <v>-5.375</v>
      </c>
      <c r="J63" s="34">
        <f>H63+I63</f>
        <v>9281.0384699999995</v>
      </c>
    </row>
    <row r="64" spans="1:11" ht="31.5" x14ac:dyDescent="0.25">
      <c r="A64" s="90"/>
      <c r="B64" s="10" t="s">
        <v>22</v>
      </c>
      <c r="C64" s="96"/>
      <c r="D64" s="12" t="s">
        <v>16</v>
      </c>
      <c r="E64" s="12" t="s">
        <v>10</v>
      </c>
      <c r="F64" s="25" t="s">
        <v>71</v>
      </c>
      <c r="G64" s="11">
        <v>200</v>
      </c>
      <c r="H64" s="35">
        <f>H65</f>
        <v>3585</v>
      </c>
      <c r="I64" s="35">
        <f>I65</f>
        <v>5.885E-2</v>
      </c>
      <c r="J64" s="35">
        <f>J65</f>
        <v>3585</v>
      </c>
    </row>
    <row r="65" spans="1:11" ht="47.25" x14ac:dyDescent="0.25">
      <c r="A65" s="90"/>
      <c r="B65" s="5" t="s">
        <v>12</v>
      </c>
      <c r="C65" s="96"/>
      <c r="D65" s="4" t="s">
        <v>16</v>
      </c>
      <c r="E65" s="4" t="s">
        <v>10</v>
      </c>
      <c r="F65" s="26" t="s">
        <v>71</v>
      </c>
      <c r="G65" s="3">
        <v>240</v>
      </c>
      <c r="H65" s="34">
        <v>3585</v>
      </c>
      <c r="I65" s="33">
        <v>5.885E-2</v>
      </c>
      <c r="J65" s="34">
        <v>3585</v>
      </c>
      <c r="K65" s="37"/>
    </row>
    <row r="66" spans="1:11" ht="33.75" customHeight="1" x14ac:dyDescent="0.25">
      <c r="A66" s="90"/>
      <c r="B66" s="10" t="s">
        <v>22</v>
      </c>
      <c r="C66" s="96"/>
      <c r="D66" s="12" t="s">
        <v>16</v>
      </c>
      <c r="E66" s="12" t="s">
        <v>10</v>
      </c>
      <c r="F66" s="25" t="s">
        <v>59</v>
      </c>
      <c r="G66" s="11">
        <v>200</v>
      </c>
      <c r="H66" s="35">
        <f>H67</f>
        <v>14167.91872</v>
      </c>
      <c r="I66" s="35">
        <f>I67</f>
        <v>0</v>
      </c>
      <c r="J66" s="35">
        <f>J67</f>
        <v>14167.91872</v>
      </c>
    </row>
    <row r="67" spans="1:11" ht="33.75" customHeight="1" x14ac:dyDescent="0.25">
      <c r="A67" s="90"/>
      <c r="B67" s="5" t="s">
        <v>12</v>
      </c>
      <c r="C67" s="96"/>
      <c r="D67" s="4" t="s">
        <v>16</v>
      </c>
      <c r="E67" s="4" t="s">
        <v>10</v>
      </c>
      <c r="F67" s="26" t="s">
        <v>59</v>
      </c>
      <c r="G67" s="3">
        <v>240</v>
      </c>
      <c r="H67" s="34">
        <v>14167.91872</v>
      </c>
      <c r="I67" s="33"/>
      <c r="J67" s="34">
        <f>H67+I67</f>
        <v>14167.91872</v>
      </c>
    </row>
    <row r="68" spans="1:11" ht="33.75" customHeight="1" x14ac:dyDescent="0.25">
      <c r="A68" s="90"/>
      <c r="B68" s="10" t="s">
        <v>22</v>
      </c>
      <c r="C68" s="96"/>
      <c r="D68" s="12" t="s">
        <v>16</v>
      </c>
      <c r="E68" s="12" t="s">
        <v>10</v>
      </c>
      <c r="F68" s="25" t="s">
        <v>72</v>
      </c>
      <c r="G68" s="11">
        <v>200</v>
      </c>
      <c r="H68" s="35">
        <f>H69</f>
        <v>2917.3466699999999</v>
      </c>
      <c r="I68" s="35">
        <f>I69</f>
        <v>0</v>
      </c>
      <c r="J68" s="35">
        <f>I68+H68</f>
        <v>2917.3466699999999</v>
      </c>
    </row>
    <row r="69" spans="1:11" ht="47.25" x14ac:dyDescent="0.25">
      <c r="A69" s="91"/>
      <c r="B69" s="5" t="s">
        <v>12</v>
      </c>
      <c r="C69" s="97"/>
      <c r="D69" s="4" t="s">
        <v>16</v>
      </c>
      <c r="E69" s="4" t="s">
        <v>10</v>
      </c>
      <c r="F69" s="38" t="s">
        <v>72</v>
      </c>
      <c r="G69" s="3">
        <v>240</v>
      </c>
      <c r="H69" s="34">
        <v>2917.3466699999999</v>
      </c>
      <c r="I69" s="33"/>
      <c r="J69" s="34">
        <f>H69+I69</f>
        <v>2917.3466699999999</v>
      </c>
    </row>
    <row r="70" spans="1:11" ht="63" customHeight="1" x14ac:dyDescent="0.25">
      <c r="A70" s="89">
        <v>11</v>
      </c>
      <c r="B70" s="65" t="s">
        <v>51</v>
      </c>
      <c r="C70" s="95" t="s">
        <v>13</v>
      </c>
      <c r="D70" s="56"/>
      <c r="E70" s="56"/>
      <c r="F70" s="61" t="s">
        <v>76</v>
      </c>
      <c r="G70" s="67"/>
      <c r="H70" s="60">
        <f>H71+H76</f>
        <v>396.27715000000001</v>
      </c>
      <c r="I70" s="60">
        <f>I71+I76</f>
        <v>46.768819999999998</v>
      </c>
      <c r="J70" s="60">
        <f>J71+J76</f>
        <v>443.04597000000001</v>
      </c>
    </row>
    <row r="71" spans="1:11" ht="39.75" customHeight="1" x14ac:dyDescent="0.25">
      <c r="A71" s="90"/>
      <c r="B71" s="14" t="s">
        <v>77</v>
      </c>
      <c r="C71" s="96"/>
      <c r="D71" s="7" t="s">
        <v>17</v>
      </c>
      <c r="E71" s="7" t="s">
        <v>17</v>
      </c>
      <c r="F71" s="27" t="s">
        <v>45</v>
      </c>
      <c r="G71" s="3"/>
      <c r="H71" s="36">
        <f>H72+H74</f>
        <v>366.87715000000003</v>
      </c>
      <c r="I71" s="36">
        <f t="shared" ref="I71" si="18">I73+I75</f>
        <v>46.768819999999998</v>
      </c>
      <c r="J71" s="36">
        <f>J72+J74</f>
        <v>413.64597000000003</v>
      </c>
    </row>
    <row r="72" spans="1:11" ht="94.5" customHeight="1" x14ac:dyDescent="0.25">
      <c r="A72" s="90"/>
      <c r="B72" s="15" t="s">
        <v>18</v>
      </c>
      <c r="C72" s="96"/>
      <c r="D72" s="12" t="s">
        <v>17</v>
      </c>
      <c r="E72" s="12" t="s">
        <v>17</v>
      </c>
      <c r="F72" s="25" t="s">
        <v>45</v>
      </c>
      <c r="G72" s="11">
        <v>100</v>
      </c>
      <c r="H72" s="35">
        <f>H73</f>
        <v>225.57114999999999</v>
      </c>
      <c r="I72" s="35">
        <f t="shared" ref="I72:J72" si="19">I73</f>
        <v>23.384409999999999</v>
      </c>
      <c r="J72" s="35">
        <f t="shared" si="19"/>
        <v>248.95555999999999</v>
      </c>
    </row>
    <row r="73" spans="1:11" ht="34.5" customHeight="1" x14ac:dyDescent="0.25">
      <c r="A73" s="90"/>
      <c r="B73" s="8" t="s">
        <v>34</v>
      </c>
      <c r="C73" s="96"/>
      <c r="D73" s="4" t="s">
        <v>17</v>
      </c>
      <c r="E73" s="4" t="s">
        <v>17</v>
      </c>
      <c r="F73" s="26" t="s">
        <v>45</v>
      </c>
      <c r="G73" s="3">
        <v>110</v>
      </c>
      <c r="H73" s="34">
        <v>225.57114999999999</v>
      </c>
      <c r="I73" s="34">
        <v>23.384409999999999</v>
      </c>
      <c r="J73" s="34">
        <f>H73+I73</f>
        <v>248.95555999999999</v>
      </c>
    </row>
    <row r="74" spans="1:11" ht="31.5" x14ac:dyDescent="0.25">
      <c r="A74" s="90"/>
      <c r="B74" s="10" t="s">
        <v>22</v>
      </c>
      <c r="C74" s="96"/>
      <c r="D74" s="12" t="s">
        <v>17</v>
      </c>
      <c r="E74" s="12" t="s">
        <v>17</v>
      </c>
      <c r="F74" s="25" t="s">
        <v>45</v>
      </c>
      <c r="G74" s="11">
        <v>200</v>
      </c>
      <c r="H74" s="35">
        <f>H75</f>
        <v>141.30600000000001</v>
      </c>
      <c r="I74" s="35">
        <f t="shared" ref="I74:J74" si="20">I75</f>
        <v>23.384409999999999</v>
      </c>
      <c r="J74" s="35">
        <f t="shared" si="20"/>
        <v>164.69041000000001</v>
      </c>
    </row>
    <row r="75" spans="1:11" ht="47.25" x14ac:dyDescent="0.25">
      <c r="A75" s="91"/>
      <c r="B75" s="5" t="s">
        <v>12</v>
      </c>
      <c r="C75" s="96"/>
      <c r="D75" s="4" t="s">
        <v>17</v>
      </c>
      <c r="E75" s="4" t="s">
        <v>17</v>
      </c>
      <c r="F75" s="26" t="s">
        <v>45</v>
      </c>
      <c r="G75" s="3">
        <v>240</v>
      </c>
      <c r="H75" s="34">
        <v>141.30600000000001</v>
      </c>
      <c r="I75" s="34">
        <v>23.384409999999999</v>
      </c>
      <c r="J75" s="34">
        <f>H75+I75</f>
        <v>164.69041000000001</v>
      </c>
    </row>
    <row r="76" spans="1:11" ht="31.5" x14ac:dyDescent="0.25">
      <c r="A76" s="75"/>
      <c r="B76" s="51" t="s">
        <v>34</v>
      </c>
      <c r="C76" s="96"/>
      <c r="D76" s="47" t="s">
        <v>14</v>
      </c>
      <c r="E76" s="47" t="s">
        <v>7</v>
      </c>
      <c r="F76" s="48" t="s">
        <v>73</v>
      </c>
      <c r="G76" s="49">
        <v>100</v>
      </c>
      <c r="H76" s="50">
        <f>H77</f>
        <v>29.4</v>
      </c>
      <c r="I76" s="50">
        <f>I77</f>
        <v>0</v>
      </c>
      <c r="J76" s="50">
        <f>I76+H76</f>
        <v>29.4</v>
      </c>
    </row>
    <row r="77" spans="1:11" ht="31.5" x14ac:dyDescent="0.25">
      <c r="A77" s="75"/>
      <c r="B77" s="39" t="s">
        <v>22</v>
      </c>
      <c r="C77" s="97"/>
      <c r="D77" s="40" t="s">
        <v>7</v>
      </c>
      <c r="E77" s="40" t="s">
        <v>7</v>
      </c>
      <c r="F77" s="38" t="s">
        <v>73</v>
      </c>
      <c r="G77" s="41">
        <v>110</v>
      </c>
      <c r="H77" s="42">
        <v>29.4</v>
      </c>
      <c r="I77" s="42"/>
      <c r="J77" s="42">
        <f>I77+H77</f>
        <v>29.4</v>
      </c>
    </row>
    <row r="78" spans="1:11" ht="29.25" customHeight="1" x14ac:dyDescent="0.25">
      <c r="A78" s="3"/>
      <c r="B78" s="6" t="s">
        <v>46</v>
      </c>
      <c r="C78" s="3"/>
      <c r="D78" s="3"/>
      <c r="E78" s="3"/>
      <c r="F78" s="3"/>
      <c r="G78" s="3"/>
      <c r="H78" s="34">
        <f>H10+H20+H23+H30+H35+H38+H44+H56+H61+H70</f>
        <v>87406.945209999991</v>
      </c>
      <c r="I78" s="34">
        <f>I70+I61+I56+I44+I38+I35+I30+I23+I20+I10</f>
        <v>1046.9056999999998</v>
      </c>
      <c r="J78" s="34">
        <f>J10+J20+J23+J30+J35+J38+J44+J56+J61+J70</f>
        <v>88454.200910000014</v>
      </c>
    </row>
    <row r="80" spans="1:11" x14ac:dyDescent="0.25">
      <c r="J80" s="68"/>
    </row>
    <row r="83" spans="6:6" ht="18.75" x14ac:dyDescent="0.3">
      <c r="F83" s="31"/>
    </row>
  </sheetData>
  <mergeCells count="26">
    <mergeCell ref="A70:A75"/>
    <mergeCell ref="C44:C55"/>
    <mergeCell ref="A20:A22"/>
    <mergeCell ref="C20:C22"/>
    <mergeCell ref="A44:A55"/>
    <mergeCell ref="A23:A29"/>
    <mergeCell ref="C23:C29"/>
    <mergeCell ref="C35:C37"/>
    <mergeCell ref="A30:A32"/>
    <mergeCell ref="A35:A37"/>
    <mergeCell ref="C30:C32"/>
    <mergeCell ref="C61:C69"/>
    <mergeCell ref="C70:C77"/>
    <mergeCell ref="I8:J8"/>
    <mergeCell ref="A61:A69"/>
    <mergeCell ref="A11:A19"/>
    <mergeCell ref="A56:A58"/>
    <mergeCell ref="C38:C43"/>
    <mergeCell ref="A38:A43"/>
    <mergeCell ref="C56:C60"/>
    <mergeCell ref="C10:C19"/>
    <mergeCell ref="F1:J1"/>
    <mergeCell ref="F2:J2"/>
    <mergeCell ref="F3:J3"/>
    <mergeCell ref="F4:J4"/>
    <mergeCell ref="A6:J6"/>
  </mergeCells>
  <pageMargins left="0.9055118110236221" right="0.31496062992125984" top="0.74803149606299213" bottom="0.74803149606299213" header="0.31496062992125984" footer="0.31496062992125984"/>
  <pageSetup paperSize="9" scale="5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2017-11-24T10:10:00Z</dcterms:modified>
</cp:coreProperties>
</file>