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18-2019" sheetId="1" r:id="rId1"/>
  </sheets>
  <calcPr calcId="144525"/>
</workbook>
</file>

<file path=xl/calcChain.xml><?xml version="1.0" encoding="utf-8"?>
<calcChain xmlns="http://schemas.openxmlformats.org/spreadsheetml/2006/main">
  <c r="I56" i="1" l="1"/>
  <c r="H56" i="1"/>
  <c r="H55" i="1" s="1"/>
  <c r="I78" i="1"/>
  <c r="H78" i="1"/>
  <c r="H77" i="1"/>
  <c r="H75" i="1"/>
  <c r="I32" i="1"/>
  <c r="H31" i="1"/>
  <c r="H32" i="1" s="1"/>
  <c r="H30" i="1"/>
  <c r="I87" i="1"/>
  <c r="I85" i="1"/>
  <c r="H87" i="1"/>
  <c r="H85" i="1"/>
  <c r="I67" i="1"/>
  <c r="H67" i="1"/>
  <c r="I62" i="1"/>
  <c r="H62" i="1"/>
  <c r="I59" i="1"/>
  <c r="I57" i="1"/>
  <c r="I55" i="1"/>
  <c r="H59" i="1"/>
  <c r="H57" i="1"/>
  <c r="I50" i="1"/>
  <c r="I48" i="1"/>
  <c r="I46" i="1"/>
  <c r="H50" i="1"/>
  <c r="H48" i="1"/>
  <c r="H46" i="1"/>
  <c r="H36" i="1"/>
  <c r="I36" i="1"/>
  <c r="I33" i="1"/>
  <c r="I29" i="1"/>
  <c r="H33" i="1"/>
  <c r="H29" i="1"/>
  <c r="I27" i="1"/>
  <c r="I25" i="1"/>
  <c r="I23" i="1"/>
  <c r="H27" i="1"/>
  <c r="H25" i="1"/>
  <c r="H23" i="1"/>
  <c r="H22" i="1" s="1"/>
  <c r="H15" i="1"/>
  <c r="I15" i="1"/>
  <c r="I13" i="1"/>
  <c r="I11" i="1"/>
  <c r="H13" i="1"/>
  <c r="H11" i="1"/>
  <c r="I80" i="1"/>
  <c r="H80" i="1"/>
  <c r="H89" i="1"/>
  <c r="H72" i="1"/>
  <c r="H71" i="1" s="1"/>
  <c r="I72" i="1"/>
  <c r="I71" i="1" s="1"/>
  <c r="I44" i="1"/>
  <c r="I43" i="1" s="1"/>
  <c r="H44" i="1"/>
  <c r="H43" i="1" l="1"/>
  <c r="I22" i="1"/>
  <c r="I83" i="1"/>
  <c r="I82" i="1" s="1"/>
  <c r="I69" i="1"/>
  <c r="I66" i="1" s="1"/>
  <c r="I64" i="1"/>
  <c r="I61" i="1" s="1"/>
  <c r="I53" i="1"/>
  <c r="I41" i="1"/>
  <c r="I40" i="1" s="1"/>
  <c r="I38" i="1"/>
  <c r="I35" i="1" s="1"/>
  <c r="I20" i="1"/>
  <c r="I19" i="1" s="1"/>
  <c r="I17" i="1"/>
  <c r="I10" i="1" s="1"/>
  <c r="I52" i="1" l="1"/>
  <c r="I92" i="1" s="1"/>
  <c r="H64" i="1"/>
  <c r="H61" i="1" s="1"/>
  <c r="H17" i="1" l="1"/>
  <c r="H10" i="1" s="1"/>
  <c r="H69" i="1" l="1"/>
  <c r="H66" i="1" s="1"/>
  <c r="H83" i="1"/>
  <c r="H82" i="1" s="1"/>
  <c r="H53" i="1"/>
  <c r="H52" i="1" s="1"/>
  <c r="H38" i="1"/>
  <c r="H35" i="1" s="1"/>
  <c r="H41" i="1"/>
  <c r="H40" i="1" s="1"/>
  <c r="H20" i="1"/>
  <c r="H19" i="1" s="1"/>
  <c r="H92" i="1" l="1"/>
</calcChain>
</file>

<file path=xl/sharedStrings.xml><?xml version="1.0" encoding="utf-8"?>
<sst xmlns="http://schemas.openxmlformats.org/spreadsheetml/2006/main" count="403" uniqueCount="111">
  <si>
    <t>№ п.п.</t>
  </si>
  <si>
    <t>Наименование программ</t>
  </si>
  <si>
    <t>Исполнитель программы</t>
  </si>
  <si>
    <t>Раздел</t>
  </si>
  <si>
    <t>Подраздел</t>
  </si>
  <si>
    <t xml:space="preserve">Целевая статья </t>
  </si>
  <si>
    <t>Вид расходов</t>
  </si>
  <si>
    <t>01</t>
  </si>
  <si>
    <t>13</t>
  </si>
  <si>
    <t>МКУ "Административно-хозяйственная служба"</t>
  </si>
  <si>
    <t>03</t>
  </si>
  <si>
    <t>09</t>
  </si>
  <si>
    <t>Иные закупки товаров, работ и услуг для обеспечения государственных (муниципальных) нужд</t>
  </si>
  <si>
    <t>МУ "Администрация сельского поселения Салым"</t>
  </si>
  <si>
    <t>04</t>
  </si>
  <si>
    <t>к решениию Совета депутатов</t>
  </si>
  <si>
    <t>сельского поселения Салым</t>
  </si>
  <si>
    <t>05</t>
  </si>
  <si>
    <t>07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</si>
  <si>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</si>
  <si>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</si>
  <si>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"Улучшение условий по охране труда и технике безопасности на территории сельского поселения Салым на 2017 - 2020 годы"</t>
  </si>
  <si>
    <t>Закупка товаров, работ и услуг для 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</si>
  <si>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</si>
  <si>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</si>
  <si>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выплаты населению</t>
  </si>
  <si>
    <t>Муниципальная программа "Совершенствование муниципального управления в сельском поселении Салым на 2017-2020 годы"</t>
  </si>
  <si>
    <t>10</t>
  </si>
  <si>
    <t>Социальные выплаты гражданам, кроме публичных нормативных социальных выплат</t>
  </si>
  <si>
    <t>Муниципальная программа "Профилактика терроризма, экстремизма, гармониация межэтнических и межкультурных отношений в сельском поселении Салым на 2017-2020 годы"</t>
  </si>
  <si>
    <t>14</t>
  </si>
  <si>
    <t>08</t>
  </si>
  <si>
    <t>Муниципальная программа "Развитие и применение информационных технологий в муниципальном образовании сельское поселение Салым в период до 2020 года"</t>
  </si>
  <si>
    <t>1500199990</t>
  </si>
  <si>
    <t>0400199990</t>
  </si>
  <si>
    <t>0900199990</t>
  </si>
  <si>
    <t>0100199990</t>
  </si>
  <si>
    <t>Итого расходов по сельскому поселению</t>
  </si>
  <si>
    <t>Муниципальная программа "Обеспечение деятельности органов местного самоуправления сельского поселения на 2017-2020 годы"</t>
  </si>
  <si>
    <t>Муниципальная программа "Развитие молодежной политики в сельском поселении Салым - ИМПУЛЬС на 2017 - 2020 годы"</t>
  </si>
  <si>
    <t>Муниципальная программа  "Защита населения и территорий от чрезвычайных ситуаций, обеспечение пожарной безопасности в сельском поселении Салым на 2017 -2020 годы"</t>
  </si>
  <si>
    <t>Муниципальная программа "Развитие и совершенствование сети автомобильных дорог общего пользования, предназначенных для решения местных вопросов сельского поселения Салым на 2017-2020 годы"</t>
  </si>
  <si>
    <t>Муниципальная программа "Профилактика правонарушений на территории сельского поселения Салым на 2017-2020 годы "</t>
  </si>
  <si>
    <t>100</t>
  </si>
  <si>
    <t>120</t>
  </si>
  <si>
    <t>Муниципальная программа "Управление муниципальным имуществом в сельском поселении  Салым на 2018-2021 годы"</t>
  </si>
  <si>
    <t xml:space="preserve">Муниципальная программа "Формирование современной городской среды в муниципальном образовании сельское поселение Салым на 2018-2022 годы" </t>
  </si>
  <si>
    <t>Муниципальная программа Управление муниципальными финансами в сельском поселении Салым на 2018-2021 годы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</si>
  <si>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</si>
  <si>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поселении)</t>
  </si>
  <si>
    <t>Объем бюджетных ассигнований на реализацию муниципальных программ сельского поселения Салым на плановый период 2019-2020 годов</t>
  </si>
  <si>
    <t xml:space="preserve">Закупка товаров, работ и услуг для обеспечения государственных (муниципальных) нужд </t>
  </si>
  <si>
    <t>Иные закупки товаров, работ  и услуг для обеспечения государственных (муниципальных) нужд</t>
  </si>
  <si>
    <t>0600102040</t>
  </si>
  <si>
    <t>200</t>
  </si>
  <si>
    <t>240</t>
  </si>
  <si>
    <t>Сумма на 2019год тыс. руб.</t>
  </si>
  <si>
    <t>Сумма на 2020 год тыс. руб.</t>
  </si>
  <si>
    <t>0600302040</t>
  </si>
  <si>
    <t>Реализация мероприятий</t>
  </si>
  <si>
    <t>Прочая  закупка товаров, работ и услуг для обеспечения государственных (муниципальных) нужд</t>
  </si>
  <si>
    <t>1400199990</t>
  </si>
  <si>
    <t>Уплата налогов, сборов и иных платежей</t>
  </si>
  <si>
    <t>300</t>
  </si>
  <si>
    <t>360</t>
  </si>
  <si>
    <t>800</t>
  </si>
  <si>
    <t>850</t>
  </si>
  <si>
    <t>Расходы на выплаты персоналу казенных учреждений</t>
  </si>
  <si>
    <t>1500299990</t>
  </si>
  <si>
    <t>110</t>
  </si>
  <si>
    <t>0200199990</t>
  </si>
  <si>
    <t>0200000000</t>
  </si>
  <si>
    <t>0900299990</t>
  </si>
  <si>
    <t>0900000000</t>
  </si>
  <si>
    <t>0300199990</t>
  </si>
  <si>
    <t>Субсидии  на создание условий для деятельности народных дружин</t>
  </si>
  <si>
    <t>Cоздание условий для деятельности народных дружин (офинансирование)</t>
  </si>
  <si>
    <t>0300282300</t>
  </si>
  <si>
    <t>0300299990</t>
  </si>
  <si>
    <t>03002S2300</t>
  </si>
  <si>
    <t>Субсидии юридическим лицам (кроме некомерческих организаций) индивидуальным предпринимателям, физическим лицам</t>
  </si>
  <si>
    <t>Содержание автомобильных дорог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</si>
  <si>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</si>
  <si>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Cтроительство (реконструкцию), капитальный ремонт и ремонт автомобильных дорог общего пользования местного значения (софинансирование)</t>
  </si>
  <si>
    <t>0100299990</t>
  </si>
  <si>
    <t>0100000000</t>
  </si>
  <si>
    <t>0100120902</t>
  </si>
  <si>
    <t>0100182390</t>
  </si>
  <si>
    <t>01001S2390</t>
  </si>
  <si>
    <t>0400299990</t>
  </si>
  <si>
    <t>0400000000</t>
  </si>
  <si>
    <t>0800199990</t>
  </si>
  <si>
    <t>0800299990</t>
  </si>
  <si>
    <t>0800000000</t>
  </si>
  <si>
    <t>0500199990</t>
  </si>
  <si>
    <t>0500499990</t>
  </si>
  <si>
    <t>0500000000</t>
  </si>
  <si>
    <t>0700199990</t>
  </si>
  <si>
    <t>0700299990</t>
  </si>
  <si>
    <t>0700000000</t>
  </si>
  <si>
    <t>1000189020</t>
  </si>
  <si>
    <t>1000000000</t>
  </si>
  <si>
    <t>0600000000</t>
  </si>
  <si>
    <t>0300000000</t>
  </si>
  <si>
    <t>060020903</t>
  </si>
  <si>
    <t>05002S2420</t>
  </si>
  <si>
    <t>0500282420</t>
  </si>
  <si>
    <t>Поддержка государственных программ субъектов Российской Федерации и муниципальных программ формирования городской среды</t>
  </si>
  <si>
    <t>05002R5550</t>
  </si>
  <si>
    <t>Приложение 16</t>
  </si>
  <si>
    <t>от 20 апреля 2018 года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</si>
</sst>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right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right"/>
    </xf>
    <xf numFmtId="0" fontId="0" fillId="0" borderId="1" xfId="0" applyBorder="1"/>
    <xf numFmtId="0" fontId="5" fillId="0" borderId="0" xfId="0" applyFont="1"/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Border="1" applyAlignment="1"/>
    <xf numFmtId="0" fontId="3" fillId="0" borderId="4" xfId="0" applyFont="1" applyBorder="1" applyAlignment="1">
      <alignment vertical="center" wrapText="1"/>
    </xf>
    <xf numFmtId="0" fontId="3" fillId="2" borderId="1" xfId="0" applyFont="1" applyFill="1" applyBorder="1" applyAlignment="1"/>
    <xf numFmtId="49" fontId="7" fillId="0" borderId="1" xfId="0" applyNumberFormat="1" applyFont="1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/>
    <xf numFmtId="49" fontId="8" fillId="2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wrapText="1"/>
    </xf>
    <xf numFmtId="0" fontId="3" fillId="2" borderId="1" xfId="0" applyFont="1" applyFill="1" applyBorder="1"/>
    <xf numFmtId="0" fontId="9" fillId="0" borderId="1" xfId="0" applyFont="1" applyFill="1" applyBorder="1" applyAlignment="1">
      <alignment wrapText="1"/>
    </xf>
    <xf numFmtId="0" fontId="3" fillId="0" borderId="1" xfId="0" applyFont="1" applyBorder="1"/>
    <xf numFmtId="164" fontId="6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49" fontId="8" fillId="3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7" fillId="0" borderId="1" xfId="0" applyNumberFormat="1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49" fontId="3" fillId="4" borderId="1" xfId="0" applyNumberFormat="1" applyFont="1" applyFill="1" applyBorder="1" applyAlignment="1">
      <alignment horizontal="right"/>
    </xf>
    <xf numFmtId="49" fontId="8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center" wrapText="1"/>
    </xf>
    <xf numFmtId="0" fontId="3" fillId="4" borderId="4" xfId="0" applyFont="1" applyFill="1" applyBorder="1" applyAlignment="1">
      <alignment vertical="center" wrapText="1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workbookViewId="0">
      <selection activeCell="F5" sqref="F5"/>
    </sheetView>
  </sheetViews>
  <sheetFormatPr defaultRowHeight="15" x14ac:dyDescent="0.25"/>
  <cols>
    <col min="1" max="1" width="5.85546875" customWidth="1"/>
    <col min="2" max="2" width="44.42578125" customWidth="1"/>
    <col min="3" max="3" width="21.5703125" customWidth="1"/>
    <col min="4" max="4" width="5.140625" customWidth="1"/>
    <col min="5" max="5" width="6" customWidth="1"/>
    <col min="6" max="6" width="14.5703125" customWidth="1"/>
    <col min="7" max="7" width="7.140625" customWidth="1"/>
    <col min="8" max="8" width="14.5703125" style="67" customWidth="1"/>
    <col min="9" max="9" width="14.42578125" style="67" customWidth="1"/>
  </cols>
  <sheetData>
    <row r="1" spans="1:9" x14ac:dyDescent="0.25">
      <c r="F1" s="89" t="s">
        <v>109</v>
      </c>
      <c r="G1" s="89"/>
      <c r="H1" s="89"/>
      <c r="I1" s="89"/>
    </row>
    <row r="2" spans="1:9" x14ac:dyDescent="0.25">
      <c r="F2" s="89" t="s">
        <v>15</v>
      </c>
      <c r="G2" s="89"/>
      <c r="H2" s="89"/>
      <c r="I2" s="89"/>
    </row>
    <row r="3" spans="1:9" x14ac:dyDescent="0.25">
      <c r="F3" s="89" t="s">
        <v>16</v>
      </c>
      <c r="G3" s="89"/>
      <c r="H3" s="89"/>
      <c r="I3" s="89"/>
    </row>
    <row r="4" spans="1:9" x14ac:dyDescent="0.25">
      <c r="F4" s="89" t="s">
        <v>110</v>
      </c>
      <c r="G4" s="89"/>
      <c r="H4" s="89"/>
      <c r="I4" s="89"/>
    </row>
    <row r="6" spans="1:9" ht="37.5" customHeight="1" x14ac:dyDescent="0.3">
      <c r="A6" s="90" t="s">
        <v>50</v>
      </c>
      <c r="B6" s="90"/>
      <c r="C6" s="90"/>
      <c r="D6" s="90"/>
      <c r="E6" s="90"/>
      <c r="F6" s="90"/>
      <c r="G6" s="90"/>
      <c r="H6" s="90"/>
      <c r="I6" s="90"/>
    </row>
    <row r="7" spans="1:9" ht="15.75" x14ac:dyDescent="0.25">
      <c r="A7" s="1"/>
      <c r="B7" s="1"/>
      <c r="C7" s="1"/>
      <c r="D7" s="1"/>
      <c r="E7" s="1"/>
      <c r="F7" s="1"/>
      <c r="G7" s="1"/>
      <c r="H7" s="66"/>
    </row>
    <row r="8" spans="1:9" ht="15.75" x14ac:dyDescent="0.25">
      <c r="A8" s="1"/>
      <c r="B8" s="1"/>
      <c r="C8" s="1"/>
      <c r="D8" s="1"/>
      <c r="E8" s="1"/>
      <c r="F8" s="1"/>
      <c r="G8" s="1"/>
      <c r="H8" s="66"/>
    </row>
    <row r="9" spans="1:9" ht="69" customHeight="1" x14ac:dyDescent="0.25">
      <c r="A9" s="2" t="s">
        <v>0</v>
      </c>
      <c r="B9" s="2" t="s">
        <v>1</v>
      </c>
      <c r="C9" s="2" t="s">
        <v>2</v>
      </c>
      <c r="D9" s="14" t="s">
        <v>3</v>
      </c>
      <c r="E9" s="14" t="s">
        <v>4</v>
      </c>
      <c r="F9" s="2" t="s">
        <v>5</v>
      </c>
      <c r="G9" s="14" t="s">
        <v>6</v>
      </c>
      <c r="H9" s="2" t="s">
        <v>56</v>
      </c>
      <c r="I9" s="2" t="s">
        <v>57</v>
      </c>
    </row>
    <row r="10" spans="1:9" ht="72.75" customHeight="1" x14ac:dyDescent="0.25">
      <c r="A10" s="96">
        <v>1</v>
      </c>
      <c r="B10" s="23" t="s">
        <v>26</v>
      </c>
      <c r="C10" s="93" t="s">
        <v>13</v>
      </c>
      <c r="D10" s="24" t="s">
        <v>7</v>
      </c>
      <c r="E10" s="24" t="s">
        <v>14</v>
      </c>
      <c r="F10" s="24" t="s">
        <v>102</v>
      </c>
      <c r="G10" s="25"/>
      <c r="H10" s="68">
        <f>H11+H13+H15+H17</f>
        <v>11822.87306</v>
      </c>
      <c r="I10" s="68">
        <f>I11+I13+I15+I17</f>
        <v>11822.87306</v>
      </c>
    </row>
    <row r="11" spans="1:9" ht="93" customHeight="1" x14ac:dyDescent="0.25">
      <c r="A11" s="97"/>
      <c r="B11" s="26" t="s">
        <v>19</v>
      </c>
      <c r="C11" s="94"/>
      <c r="D11" s="27" t="s">
        <v>7</v>
      </c>
      <c r="E11" s="27" t="s">
        <v>14</v>
      </c>
      <c r="F11" s="28" t="s">
        <v>53</v>
      </c>
      <c r="G11" s="28" t="s">
        <v>43</v>
      </c>
      <c r="H11" s="22">
        <f t="shared" ref="H11:I11" si="0">H12</f>
        <v>11412.920260000001</v>
      </c>
      <c r="I11" s="22">
        <f t="shared" si="0"/>
        <v>11412.920260000001</v>
      </c>
    </row>
    <row r="12" spans="1:9" ht="32.25" customHeight="1" x14ac:dyDescent="0.25">
      <c r="A12" s="97"/>
      <c r="B12" s="29" t="s">
        <v>20</v>
      </c>
      <c r="C12" s="94"/>
      <c r="D12" s="30" t="s">
        <v>7</v>
      </c>
      <c r="E12" s="30" t="s">
        <v>14</v>
      </c>
      <c r="F12" s="31" t="s">
        <v>53</v>
      </c>
      <c r="G12" s="31" t="s">
        <v>44</v>
      </c>
      <c r="H12" s="21">
        <v>11412.920260000001</v>
      </c>
      <c r="I12" s="21">
        <v>11412.920260000001</v>
      </c>
    </row>
    <row r="13" spans="1:9" ht="36.75" customHeight="1" x14ac:dyDescent="0.25">
      <c r="A13" s="97"/>
      <c r="B13" s="32" t="s">
        <v>51</v>
      </c>
      <c r="C13" s="94"/>
      <c r="D13" s="27" t="s">
        <v>7</v>
      </c>
      <c r="E13" s="27" t="s">
        <v>14</v>
      </c>
      <c r="F13" s="28" t="s">
        <v>53</v>
      </c>
      <c r="G13" s="28" t="s">
        <v>54</v>
      </c>
      <c r="H13" s="22">
        <f t="shared" ref="H13:I13" si="1">H14</f>
        <v>9.9527999999999999</v>
      </c>
      <c r="I13" s="22">
        <f t="shared" si="1"/>
        <v>9.9527999999999999</v>
      </c>
    </row>
    <row r="14" spans="1:9" ht="48" customHeight="1" x14ac:dyDescent="0.25">
      <c r="A14" s="97"/>
      <c r="B14" s="33" t="s">
        <v>52</v>
      </c>
      <c r="C14" s="94"/>
      <c r="D14" s="30" t="s">
        <v>7</v>
      </c>
      <c r="E14" s="30" t="s">
        <v>14</v>
      </c>
      <c r="F14" s="31" t="s">
        <v>53</v>
      </c>
      <c r="G14" s="34" t="s">
        <v>55</v>
      </c>
      <c r="H14" s="35">
        <v>9.9527999999999999</v>
      </c>
      <c r="I14" s="35">
        <v>9.9527999999999999</v>
      </c>
    </row>
    <row r="15" spans="1:9" ht="48" customHeight="1" x14ac:dyDescent="0.25">
      <c r="A15" s="97"/>
      <c r="B15" s="32" t="s">
        <v>51</v>
      </c>
      <c r="C15" s="94"/>
      <c r="D15" s="27" t="s">
        <v>18</v>
      </c>
      <c r="E15" s="27" t="s">
        <v>17</v>
      </c>
      <c r="F15" s="28" t="s">
        <v>58</v>
      </c>
      <c r="G15" s="28" t="s">
        <v>54</v>
      </c>
      <c r="H15" s="36">
        <f>H16</f>
        <v>100</v>
      </c>
      <c r="I15" s="36">
        <f>I16</f>
        <v>100</v>
      </c>
    </row>
    <row r="16" spans="1:9" ht="48" customHeight="1" x14ac:dyDescent="0.25">
      <c r="A16" s="97"/>
      <c r="B16" s="33" t="s">
        <v>52</v>
      </c>
      <c r="C16" s="94"/>
      <c r="D16" s="30" t="s">
        <v>18</v>
      </c>
      <c r="E16" s="30" t="s">
        <v>17</v>
      </c>
      <c r="F16" s="31" t="s">
        <v>58</v>
      </c>
      <c r="G16" s="34" t="s">
        <v>55</v>
      </c>
      <c r="H16" s="37">
        <v>100</v>
      </c>
      <c r="I16" s="37">
        <v>100</v>
      </c>
    </row>
    <row r="17" spans="1:9" ht="33.75" customHeight="1" x14ac:dyDescent="0.25">
      <c r="A17" s="97"/>
      <c r="B17" s="38" t="s">
        <v>24</v>
      </c>
      <c r="C17" s="94"/>
      <c r="D17" s="27" t="s">
        <v>27</v>
      </c>
      <c r="E17" s="27" t="s">
        <v>7</v>
      </c>
      <c r="F17" s="39" t="s">
        <v>104</v>
      </c>
      <c r="G17" s="78">
        <v>300</v>
      </c>
      <c r="H17" s="69">
        <f>H18</f>
        <v>300</v>
      </c>
      <c r="I17" s="69">
        <f>I18</f>
        <v>300</v>
      </c>
    </row>
    <row r="18" spans="1:9" ht="45.75" customHeight="1" x14ac:dyDescent="0.25">
      <c r="A18" s="98"/>
      <c r="B18" s="40" t="s">
        <v>28</v>
      </c>
      <c r="C18" s="95"/>
      <c r="D18" s="30" t="s">
        <v>27</v>
      </c>
      <c r="E18" s="30" t="s">
        <v>7</v>
      </c>
      <c r="F18" s="41" t="s">
        <v>104</v>
      </c>
      <c r="G18" s="79">
        <v>310</v>
      </c>
      <c r="H18" s="70">
        <v>300</v>
      </c>
      <c r="I18" s="70">
        <v>300</v>
      </c>
    </row>
    <row r="19" spans="1:9" ht="63" customHeight="1" x14ac:dyDescent="0.25">
      <c r="A19" s="96">
        <v>2</v>
      </c>
      <c r="B19" s="42" t="s">
        <v>21</v>
      </c>
      <c r="C19" s="93" t="s">
        <v>9</v>
      </c>
      <c r="D19" s="43" t="s">
        <v>7</v>
      </c>
      <c r="E19" s="43" t="s">
        <v>8</v>
      </c>
      <c r="F19" s="48">
        <v>1400000000</v>
      </c>
      <c r="G19" s="45"/>
      <c r="H19" s="68">
        <f>H20</f>
        <v>86</v>
      </c>
      <c r="I19" s="68">
        <f>I20</f>
        <v>86</v>
      </c>
    </row>
    <row r="20" spans="1:9" ht="33" customHeight="1" x14ac:dyDescent="0.25">
      <c r="A20" s="97"/>
      <c r="B20" s="32" t="s">
        <v>59</v>
      </c>
      <c r="C20" s="94"/>
      <c r="D20" s="46" t="s">
        <v>7</v>
      </c>
      <c r="E20" s="46" t="s">
        <v>8</v>
      </c>
      <c r="F20" s="28" t="s">
        <v>61</v>
      </c>
      <c r="G20" s="28" t="s">
        <v>54</v>
      </c>
      <c r="H20" s="71">
        <f>H21</f>
        <v>86</v>
      </c>
      <c r="I20" s="71">
        <f>I21</f>
        <v>86</v>
      </c>
    </row>
    <row r="21" spans="1:9" ht="46.5" customHeight="1" x14ac:dyDescent="0.25">
      <c r="A21" s="98"/>
      <c r="B21" s="33" t="s">
        <v>60</v>
      </c>
      <c r="C21" s="95"/>
      <c r="D21" s="47" t="s">
        <v>7</v>
      </c>
      <c r="E21" s="47" t="s">
        <v>8</v>
      </c>
      <c r="F21" s="31" t="s">
        <v>61</v>
      </c>
      <c r="G21" s="31" t="s">
        <v>55</v>
      </c>
      <c r="H21" s="72">
        <v>86</v>
      </c>
      <c r="I21" s="72">
        <v>86</v>
      </c>
    </row>
    <row r="22" spans="1:9" ht="66" customHeight="1" x14ac:dyDescent="0.25">
      <c r="A22" s="96">
        <v>3</v>
      </c>
      <c r="B22" s="50" t="s">
        <v>38</v>
      </c>
      <c r="C22" s="93" t="s">
        <v>9</v>
      </c>
      <c r="D22" s="43" t="s">
        <v>7</v>
      </c>
      <c r="E22" s="43" t="s">
        <v>8</v>
      </c>
      <c r="F22" s="44">
        <v>1500000000</v>
      </c>
      <c r="G22" s="44"/>
      <c r="H22" s="73">
        <f>H23+H25+H27+H29+H33+H31</f>
        <v>13659.115820000003</v>
      </c>
      <c r="I22" s="73">
        <f>I23+I25+I27+I29+I33+I31</f>
        <v>13659.015820000001</v>
      </c>
    </row>
    <row r="23" spans="1:9" ht="17.25" customHeight="1" x14ac:dyDescent="0.25">
      <c r="A23" s="97"/>
      <c r="B23" s="26" t="s">
        <v>59</v>
      </c>
      <c r="C23" s="94"/>
      <c r="D23" s="46" t="s">
        <v>7</v>
      </c>
      <c r="E23" s="46" t="s">
        <v>8</v>
      </c>
      <c r="F23" s="28" t="s">
        <v>33</v>
      </c>
      <c r="G23" s="28" t="s">
        <v>54</v>
      </c>
      <c r="H23" s="22">
        <f>H24</f>
        <v>4584.9441800000004</v>
      </c>
      <c r="I23" s="36">
        <f t="shared" ref="I23" si="2">I24</f>
        <v>4584.9441800000004</v>
      </c>
    </row>
    <row r="24" spans="1:9" ht="39.75" customHeight="1" x14ac:dyDescent="0.25">
      <c r="A24" s="97"/>
      <c r="B24" s="33" t="s">
        <v>52</v>
      </c>
      <c r="C24" s="94"/>
      <c r="D24" s="47" t="s">
        <v>7</v>
      </c>
      <c r="E24" s="47" t="s">
        <v>8</v>
      </c>
      <c r="F24" s="31" t="s">
        <v>33</v>
      </c>
      <c r="G24" s="31" t="s">
        <v>55</v>
      </c>
      <c r="H24" s="35">
        <v>4584.9441800000004</v>
      </c>
      <c r="I24" s="49">
        <v>4584.9441800000004</v>
      </c>
    </row>
    <row r="25" spans="1:9" ht="18.75" customHeight="1" x14ac:dyDescent="0.25">
      <c r="A25" s="97"/>
      <c r="B25" s="26" t="s">
        <v>59</v>
      </c>
      <c r="C25" s="94"/>
      <c r="D25" s="46" t="s">
        <v>7</v>
      </c>
      <c r="E25" s="46" t="s">
        <v>8</v>
      </c>
      <c r="F25" s="28" t="s">
        <v>33</v>
      </c>
      <c r="G25" s="28" t="s">
        <v>63</v>
      </c>
      <c r="H25" s="22">
        <f>H26</f>
        <v>74.174999999999997</v>
      </c>
      <c r="I25" s="74">
        <f>I26</f>
        <v>74.075000000000003</v>
      </c>
    </row>
    <row r="26" spans="1:9" ht="20.25" customHeight="1" x14ac:dyDescent="0.25">
      <c r="A26" s="97"/>
      <c r="B26" s="33" t="s">
        <v>25</v>
      </c>
      <c r="C26" s="94"/>
      <c r="D26" s="47" t="s">
        <v>7</v>
      </c>
      <c r="E26" s="47" t="s">
        <v>8</v>
      </c>
      <c r="F26" s="31" t="s">
        <v>33</v>
      </c>
      <c r="G26" s="31" t="s">
        <v>64</v>
      </c>
      <c r="H26" s="35">
        <v>74.174999999999997</v>
      </c>
      <c r="I26" s="49">
        <v>74.075000000000003</v>
      </c>
    </row>
    <row r="27" spans="1:9" ht="19.5" customHeight="1" x14ac:dyDescent="0.25">
      <c r="A27" s="97"/>
      <c r="B27" s="26" t="s">
        <v>59</v>
      </c>
      <c r="C27" s="94"/>
      <c r="D27" s="47"/>
      <c r="E27" s="47"/>
      <c r="F27" s="28" t="s">
        <v>33</v>
      </c>
      <c r="G27" s="28" t="s">
        <v>65</v>
      </c>
      <c r="H27" s="22">
        <f>H28</f>
        <v>80.5</v>
      </c>
      <c r="I27" s="74">
        <f>I28</f>
        <v>80.5</v>
      </c>
    </row>
    <row r="28" spans="1:9" ht="21" customHeight="1" x14ac:dyDescent="0.25">
      <c r="A28" s="97"/>
      <c r="B28" s="33" t="s">
        <v>62</v>
      </c>
      <c r="C28" s="94"/>
      <c r="D28" s="47"/>
      <c r="E28" s="47"/>
      <c r="F28" s="31" t="s">
        <v>33</v>
      </c>
      <c r="G28" s="31" t="s">
        <v>66</v>
      </c>
      <c r="H28" s="35">
        <v>80.5</v>
      </c>
      <c r="I28" s="49">
        <v>80.5</v>
      </c>
    </row>
    <row r="29" spans="1:9" ht="19.5" customHeight="1" x14ac:dyDescent="0.25">
      <c r="A29" s="97"/>
      <c r="B29" s="26" t="s">
        <v>59</v>
      </c>
      <c r="C29" s="94"/>
      <c r="D29" s="46" t="s">
        <v>7</v>
      </c>
      <c r="E29" s="46" t="s">
        <v>8</v>
      </c>
      <c r="F29" s="28" t="s">
        <v>68</v>
      </c>
      <c r="G29" s="28" t="s">
        <v>43</v>
      </c>
      <c r="H29" s="22">
        <f>H30</f>
        <v>8713.7966400000005</v>
      </c>
      <c r="I29" s="74">
        <f>I30</f>
        <v>8713.7966400000005</v>
      </c>
    </row>
    <row r="30" spans="1:9" ht="26.25" customHeight="1" x14ac:dyDescent="0.25">
      <c r="A30" s="97"/>
      <c r="B30" s="33" t="s">
        <v>67</v>
      </c>
      <c r="C30" s="94"/>
      <c r="D30" s="47" t="s">
        <v>7</v>
      </c>
      <c r="E30" s="47" t="s">
        <v>8</v>
      </c>
      <c r="F30" s="31" t="s">
        <v>68</v>
      </c>
      <c r="G30" s="31" t="s">
        <v>69</v>
      </c>
      <c r="H30" s="49">
        <f>I30</f>
        <v>8713.7966400000005</v>
      </c>
      <c r="I30" s="49">
        <v>8713.7966400000005</v>
      </c>
    </row>
    <row r="31" spans="1:9" ht="26.25" customHeight="1" x14ac:dyDescent="0.25">
      <c r="A31" s="97"/>
      <c r="B31" s="32" t="s">
        <v>51</v>
      </c>
      <c r="C31" s="94"/>
      <c r="D31" s="46" t="s">
        <v>7</v>
      </c>
      <c r="E31" s="46" t="s">
        <v>8</v>
      </c>
      <c r="F31" s="28" t="s">
        <v>68</v>
      </c>
      <c r="G31" s="28" t="s">
        <v>54</v>
      </c>
      <c r="H31" s="74">
        <f>I31</f>
        <v>153.69999999999999</v>
      </c>
      <c r="I31" s="74">
        <v>153.69999999999999</v>
      </c>
    </row>
    <row r="32" spans="1:9" ht="26.25" customHeight="1" x14ac:dyDescent="0.25">
      <c r="A32" s="97"/>
      <c r="B32" s="33" t="s">
        <v>52</v>
      </c>
      <c r="C32" s="94"/>
      <c r="D32" s="47" t="s">
        <v>7</v>
      </c>
      <c r="E32" s="47" t="s">
        <v>8</v>
      </c>
      <c r="F32" s="31" t="s">
        <v>68</v>
      </c>
      <c r="G32" s="31" t="s">
        <v>55</v>
      </c>
      <c r="H32" s="49">
        <f>H31</f>
        <v>153.69999999999999</v>
      </c>
      <c r="I32" s="49">
        <f>I31</f>
        <v>153.69999999999999</v>
      </c>
    </row>
    <row r="33" spans="1:9" ht="32.25" customHeight="1" x14ac:dyDescent="0.25">
      <c r="A33" s="97"/>
      <c r="B33" s="32" t="s">
        <v>51</v>
      </c>
      <c r="C33" s="94"/>
      <c r="D33" s="46" t="s">
        <v>18</v>
      </c>
      <c r="E33" s="46" t="s">
        <v>17</v>
      </c>
      <c r="F33" s="28" t="s">
        <v>68</v>
      </c>
      <c r="G33" s="28" t="s">
        <v>54</v>
      </c>
      <c r="H33" s="22">
        <f>H34</f>
        <v>52</v>
      </c>
      <c r="I33" s="74">
        <f>I34</f>
        <v>52</v>
      </c>
    </row>
    <row r="34" spans="1:9" ht="29.25" customHeight="1" x14ac:dyDescent="0.25">
      <c r="A34" s="98"/>
      <c r="B34" s="33" t="s">
        <v>52</v>
      </c>
      <c r="C34" s="95"/>
      <c r="D34" s="47" t="s">
        <v>18</v>
      </c>
      <c r="E34" s="47" t="s">
        <v>17</v>
      </c>
      <c r="F34" s="31" t="s">
        <v>68</v>
      </c>
      <c r="G34" s="31" t="s">
        <v>55</v>
      </c>
      <c r="H34" s="35">
        <v>52</v>
      </c>
      <c r="I34" s="49">
        <v>52</v>
      </c>
    </row>
    <row r="35" spans="1:9" ht="84" customHeight="1" x14ac:dyDescent="0.25">
      <c r="A35" s="102">
        <v>4</v>
      </c>
      <c r="B35" s="42" t="s">
        <v>40</v>
      </c>
      <c r="C35" s="93" t="s">
        <v>13</v>
      </c>
      <c r="D35" s="43" t="s">
        <v>10</v>
      </c>
      <c r="E35" s="43" t="s">
        <v>11</v>
      </c>
      <c r="F35" s="54" t="s">
        <v>73</v>
      </c>
      <c r="G35" s="51"/>
      <c r="H35" s="73">
        <f>H36+H38</f>
        <v>520</v>
      </c>
      <c r="I35" s="73">
        <f>I36+I38</f>
        <v>520</v>
      </c>
    </row>
    <row r="36" spans="1:9" ht="38.25" customHeight="1" x14ac:dyDescent="0.25">
      <c r="A36" s="91"/>
      <c r="B36" s="38" t="s">
        <v>22</v>
      </c>
      <c r="C36" s="94"/>
      <c r="D36" s="46" t="s">
        <v>10</v>
      </c>
      <c r="E36" s="46" t="s">
        <v>11</v>
      </c>
      <c r="F36" s="39" t="s">
        <v>35</v>
      </c>
      <c r="G36" s="28" t="s">
        <v>54</v>
      </c>
      <c r="H36" s="71">
        <f>H37</f>
        <v>509</v>
      </c>
      <c r="I36" s="71">
        <f>I37</f>
        <v>509</v>
      </c>
    </row>
    <row r="37" spans="1:9" ht="48" customHeight="1" x14ac:dyDescent="0.25">
      <c r="A37" s="91"/>
      <c r="B37" s="52" t="s">
        <v>12</v>
      </c>
      <c r="C37" s="94"/>
      <c r="D37" s="47" t="s">
        <v>10</v>
      </c>
      <c r="E37" s="47" t="s">
        <v>11</v>
      </c>
      <c r="F37" s="41" t="s">
        <v>35</v>
      </c>
      <c r="G37" s="41" t="s">
        <v>55</v>
      </c>
      <c r="H37" s="72">
        <v>509</v>
      </c>
      <c r="I37" s="72">
        <v>509</v>
      </c>
    </row>
    <row r="38" spans="1:9" ht="30" x14ac:dyDescent="0.25">
      <c r="A38" s="91"/>
      <c r="B38" s="38" t="s">
        <v>22</v>
      </c>
      <c r="C38" s="94"/>
      <c r="D38" s="46" t="s">
        <v>10</v>
      </c>
      <c r="E38" s="46" t="s">
        <v>11</v>
      </c>
      <c r="F38" s="39" t="s">
        <v>72</v>
      </c>
      <c r="G38" s="53">
        <v>200</v>
      </c>
      <c r="H38" s="71">
        <f>H39</f>
        <v>11</v>
      </c>
      <c r="I38" s="71">
        <f>I39</f>
        <v>11</v>
      </c>
    </row>
    <row r="39" spans="1:9" ht="45" x14ac:dyDescent="0.25">
      <c r="A39" s="92"/>
      <c r="B39" s="52" t="s">
        <v>12</v>
      </c>
      <c r="C39" s="95"/>
      <c r="D39" s="47" t="s">
        <v>10</v>
      </c>
      <c r="E39" s="47" t="s">
        <v>11</v>
      </c>
      <c r="F39" s="41" t="s">
        <v>72</v>
      </c>
      <c r="G39" s="51">
        <v>240</v>
      </c>
      <c r="H39" s="72">
        <v>11</v>
      </c>
      <c r="I39" s="72">
        <v>11</v>
      </c>
    </row>
    <row r="40" spans="1:9" ht="97.5" customHeight="1" x14ac:dyDescent="0.25">
      <c r="A40" s="102">
        <v>5</v>
      </c>
      <c r="B40" s="55" t="s">
        <v>29</v>
      </c>
      <c r="C40" s="93" t="s">
        <v>13</v>
      </c>
      <c r="D40" s="43" t="s">
        <v>10</v>
      </c>
      <c r="E40" s="43" t="s">
        <v>30</v>
      </c>
      <c r="F40" s="54" t="s">
        <v>71</v>
      </c>
      <c r="G40" s="56"/>
      <c r="H40" s="73">
        <f>H41</f>
        <v>5</v>
      </c>
      <c r="I40" s="73">
        <f>I41</f>
        <v>5</v>
      </c>
    </row>
    <row r="41" spans="1:9" ht="30" x14ac:dyDescent="0.25">
      <c r="A41" s="91"/>
      <c r="B41" s="38" t="s">
        <v>23</v>
      </c>
      <c r="C41" s="94"/>
      <c r="D41" s="46" t="s">
        <v>10</v>
      </c>
      <c r="E41" s="46" t="s">
        <v>30</v>
      </c>
      <c r="F41" s="39" t="s">
        <v>70</v>
      </c>
      <c r="G41" s="53">
        <v>200</v>
      </c>
      <c r="H41" s="71">
        <f>H42</f>
        <v>5</v>
      </c>
      <c r="I41" s="71">
        <f>I42</f>
        <v>5</v>
      </c>
    </row>
    <row r="42" spans="1:9" ht="45" x14ac:dyDescent="0.25">
      <c r="A42" s="92"/>
      <c r="B42" s="52" t="s">
        <v>12</v>
      </c>
      <c r="C42" s="95"/>
      <c r="D42" s="47" t="s">
        <v>10</v>
      </c>
      <c r="E42" s="47" t="s">
        <v>30</v>
      </c>
      <c r="F42" s="41" t="s">
        <v>70</v>
      </c>
      <c r="G42" s="51">
        <v>240</v>
      </c>
      <c r="H42" s="72">
        <v>5</v>
      </c>
      <c r="I42" s="72">
        <v>5</v>
      </c>
    </row>
    <row r="43" spans="1:9" ht="57" x14ac:dyDescent="0.25">
      <c r="A43" s="15">
        <v>6</v>
      </c>
      <c r="B43" s="55" t="s">
        <v>42</v>
      </c>
      <c r="C43" s="93" t="s">
        <v>13</v>
      </c>
      <c r="D43" s="43" t="s">
        <v>10</v>
      </c>
      <c r="E43" s="43" t="s">
        <v>30</v>
      </c>
      <c r="F43" s="54" t="s">
        <v>103</v>
      </c>
      <c r="G43" s="56"/>
      <c r="H43" s="73">
        <f>H44+H46+H48+H50</f>
        <v>216.39000000000001</v>
      </c>
      <c r="I43" s="73">
        <f>I44+I46+I48+I50</f>
        <v>216.39000000000001</v>
      </c>
    </row>
    <row r="44" spans="1:9" ht="15.75" x14ac:dyDescent="0.25">
      <c r="A44" s="15"/>
      <c r="B44" s="32" t="s">
        <v>59</v>
      </c>
      <c r="C44" s="94"/>
      <c r="D44" s="57" t="s">
        <v>10</v>
      </c>
      <c r="E44" s="57" t="s">
        <v>30</v>
      </c>
      <c r="F44" s="28" t="s">
        <v>74</v>
      </c>
      <c r="G44" s="39" t="s">
        <v>54</v>
      </c>
      <c r="H44" s="22">
        <f>H45</f>
        <v>168</v>
      </c>
      <c r="I44" s="22">
        <f>I45</f>
        <v>168</v>
      </c>
    </row>
    <row r="45" spans="1:9" ht="45" x14ac:dyDescent="0.25">
      <c r="A45" s="15"/>
      <c r="B45" s="33" t="s">
        <v>52</v>
      </c>
      <c r="C45" s="94"/>
      <c r="D45" s="58" t="s">
        <v>10</v>
      </c>
      <c r="E45" s="58" t="s">
        <v>30</v>
      </c>
      <c r="F45" s="31" t="s">
        <v>74</v>
      </c>
      <c r="G45" s="41" t="s">
        <v>55</v>
      </c>
      <c r="H45" s="35">
        <v>168</v>
      </c>
      <c r="I45" s="35">
        <v>168</v>
      </c>
    </row>
    <row r="46" spans="1:9" ht="30" x14ac:dyDescent="0.25">
      <c r="A46" s="15"/>
      <c r="B46" s="26" t="s">
        <v>75</v>
      </c>
      <c r="C46" s="94"/>
      <c r="D46" s="57" t="s">
        <v>10</v>
      </c>
      <c r="E46" s="57" t="s">
        <v>30</v>
      </c>
      <c r="F46" s="28" t="s">
        <v>77</v>
      </c>
      <c r="G46" s="39" t="s">
        <v>43</v>
      </c>
      <c r="H46" s="22">
        <f t="shared" ref="H46:I50" si="3">H47</f>
        <v>30.960999999999999</v>
      </c>
      <c r="I46" s="22">
        <f t="shared" si="3"/>
        <v>30.960999999999999</v>
      </c>
    </row>
    <row r="47" spans="1:9" ht="30" x14ac:dyDescent="0.25">
      <c r="A47" s="15"/>
      <c r="B47" s="29" t="s">
        <v>20</v>
      </c>
      <c r="C47" s="94"/>
      <c r="D47" s="58" t="s">
        <v>10</v>
      </c>
      <c r="E47" s="58" t="s">
        <v>30</v>
      </c>
      <c r="F47" s="31" t="s">
        <v>78</v>
      </c>
      <c r="G47" s="41" t="s">
        <v>44</v>
      </c>
      <c r="H47" s="21">
        <v>30.960999999999999</v>
      </c>
      <c r="I47" s="21">
        <v>30.960999999999999</v>
      </c>
    </row>
    <row r="48" spans="1:9" ht="30" x14ac:dyDescent="0.25">
      <c r="A48" s="20"/>
      <c r="B48" s="26" t="s">
        <v>76</v>
      </c>
      <c r="C48" s="94"/>
      <c r="D48" s="57" t="s">
        <v>10</v>
      </c>
      <c r="E48" s="57" t="s">
        <v>30</v>
      </c>
      <c r="F48" s="28" t="s">
        <v>79</v>
      </c>
      <c r="G48" s="39" t="s">
        <v>43</v>
      </c>
      <c r="H48" s="22">
        <f t="shared" si="3"/>
        <v>13.269</v>
      </c>
      <c r="I48" s="22">
        <f t="shared" si="3"/>
        <v>13.269</v>
      </c>
    </row>
    <row r="49" spans="1:9" ht="30" x14ac:dyDescent="0.25">
      <c r="A49" s="20"/>
      <c r="B49" s="29" t="s">
        <v>20</v>
      </c>
      <c r="C49" s="94"/>
      <c r="D49" s="58" t="s">
        <v>10</v>
      </c>
      <c r="E49" s="58" t="s">
        <v>30</v>
      </c>
      <c r="F49" s="31" t="s">
        <v>79</v>
      </c>
      <c r="G49" s="41" t="s">
        <v>44</v>
      </c>
      <c r="H49" s="21">
        <v>13.269</v>
      </c>
      <c r="I49" s="21">
        <v>13.269</v>
      </c>
    </row>
    <row r="50" spans="1:9" ht="15.75" x14ac:dyDescent="0.25">
      <c r="A50" s="15"/>
      <c r="B50" s="26" t="s">
        <v>59</v>
      </c>
      <c r="C50" s="94"/>
      <c r="D50" s="57" t="s">
        <v>10</v>
      </c>
      <c r="E50" s="57" t="s">
        <v>30</v>
      </c>
      <c r="F50" s="28" t="s">
        <v>78</v>
      </c>
      <c r="G50" s="39" t="s">
        <v>54</v>
      </c>
      <c r="H50" s="22">
        <f t="shared" si="3"/>
        <v>4.16</v>
      </c>
      <c r="I50" s="22">
        <f t="shared" si="3"/>
        <v>4.16</v>
      </c>
    </row>
    <row r="51" spans="1:9" ht="45" x14ac:dyDescent="0.25">
      <c r="A51" s="15"/>
      <c r="B51" s="33" t="s">
        <v>52</v>
      </c>
      <c r="C51" s="95"/>
      <c r="D51" s="58" t="s">
        <v>10</v>
      </c>
      <c r="E51" s="58" t="s">
        <v>30</v>
      </c>
      <c r="F51" s="31" t="s">
        <v>78</v>
      </c>
      <c r="G51" s="41" t="s">
        <v>55</v>
      </c>
      <c r="H51" s="21">
        <v>4.16</v>
      </c>
      <c r="I51" s="21">
        <v>4.16</v>
      </c>
    </row>
    <row r="52" spans="1:9" ht="86.25" x14ac:dyDescent="0.25">
      <c r="A52" s="102">
        <v>7</v>
      </c>
      <c r="B52" s="59" t="s">
        <v>41</v>
      </c>
      <c r="C52" s="93" t="s">
        <v>13</v>
      </c>
      <c r="D52" s="43" t="s">
        <v>14</v>
      </c>
      <c r="E52" s="43" t="s">
        <v>11</v>
      </c>
      <c r="F52" s="43" t="s">
        <v>85</v>
      </c>
      <c r="G52" s="44"/>
      <c r="H52" s="73">
        <f>H53+H55+H57+H59</f>
        <v>29284.565690000003</v>
      </c>
      <c r="I52" s="73">
        <f>I53+I57+I59+I55</f>
        <v>29374.808570000001</v>
      </c>
    </row>
    <row r="53" spans="1:9" x14ac:dyDescent="0.25">
      <c r="A53" s="91"/>
      <c r="B53" s="32" t="s">
        <v>59</v>
      </c>
      <c r="C53" s="94"/>
      <c r="D53" s="46" t="s">
        <v>14</v>
      </c>
      <c r="E53" s="46" t="s">
        <v>31</v>
      </c>
      <c r="F53" s="39" t="s">
        <v>84</v>
      </c>
      <c r="G53" s="60">
        <v>800</v>
      </c>
      <c r="H53" s="71">
        <f>H54</f>
        <v>16264</v>
      </c>
      <c r="I53" s="71">
        <f>I54</f>
        <v>16264</v>
      </c>
    </row>
    <row r="54" spans="1:9" ht="45" x14ac:dyDescent="0.25">
      <c r="A54" s="91"/>
      <c r="B54" s="61" t="s">
        <v>80</v>
      </c>
      <c r="C54" s="94"/>
      <c r="D54" s="47" t="s">
        <v>14</v>
      </c>
      <c r="E54" s="47" t="s">
        <v>31</v>
      </c>
      <c r="F54" s="41" t="s">
        <v>84</v>
      </c>
      <c r="G54" s="62">
        <v>810</v>
      </c>
      <c r="H54" s="72">
        <v>16264</v>
      </c>
      <c r="I54" s="72">
        <v>16264</v>
      </c>
    </row>
    <row r="55" spans="1:9" x14ac:dyDescent="0.25">
      <c r="A55" s="91"/>
      <c r="B55" s="32" t="s">
        <v>81</v>
      </c>
      <c r="C55" s="94"/>
      <c r="D55" s="46" t="s">
        <v>14</v>
      </c>
      <c r="E55" s="46" t="s">
        <v>11</v>
      </c>
      <c r="F55" s="39" t="s">
        <v>86</v>
      </c>
      <c r="G55" s="39" t="s">
        <v>54</v>
      </c>
      <c r="H55" s="22">
        <f t="shared" ref="H55:I55" si="4">H56</f>
        <v>5775.7656900000002</v>
      </c>
      <c r="I55" s="22">
        <f t="shared" si="4"/>
        <v>5866.00857</v>
      </c>
    </row>
    <row r="56" spans="1:9" ht="45" x14ac:dyDescent="0.25">
      <c r="A56" s="91"/>
      <c r="B56" s="33" t="s">
        <v>52</v>
      </c>
      <c r="C56" s="94"/>
      <c r="D56" s="47" t="s">
        <v>14</v>
      </c>
      <c r="E56" s="47" t="s">
        <v>11</v>
      </c>
      <c r="F56" s="41" t="s">
        <v>86</v>
      </c>
      <c r="G56" s="41" t="s">
        <v>55</v>
      </c>
      <c r="H56" s="21">
        <f>5350+425.76569</f>
        <v>5775.7656900000002</v>
      </c>
      <c r="I56" s="21">
        <f>5350+516.00857</f>
        <v>5866.00857</v>
      </c>
    </row>
    <row r="57" spans="1:9" ht="45" x14ac:dyDescent="0.25">
      <c r="A57" s="91"/>
      <c r="B57" s="32" t="s">
        <v>82</v>
      </c>
      <c r="C57" s="94"/>
      <c r="D57" s="46" t="s">
        <v>14</v>
      </c>
      <c r="E57" s="46" t="s">
        <v>11</v>
      </c>
      <c r="F57" s="39" t="s">
        <v>87</v>
      </c>
      <c r="G57" s="39" t="s">
        <v>54</v>
      </c>
      <c r="H57" s="22">
        <f>H58</f>
        <v>6882.4</v>
      </c>
      <c r="I57" s="22">
        <f>I58</f>
        <v>6882.4</v>
      </c>
    </row>
    <row r="58" spans="1:9" ht="45" x14ac:dyDescent="0.25">
      <c r="A58" s="91"/>
      <c r="B58" s="33" t="s">
        <v>52</v>
      </c>
      <c r="C58" s="94"/>
      <c r="D58" s="47" t="s">
        <v>14</v>
      </c>
      <c r="E58" s="47" t="s">
        <v>11</v>
      </c>
      <c r="F58" s="41" t="s">
        <v>87</v>
      </c>
      <c r="G58" s="41" t="s">
        <v>55</v>
      </c>
      <c r="H58" s="63">
        <v>6882.4</v>
      </c>
      <c r="I58" s="63">
        <v>6882.4</v>
      </c>
    </row>
    <row r="59" spans="1:9" ht="60" x14ac:dyDescent="0.25">
      <c r="A59" s="91"/>
      <c r="B59" s="32" t="s">
        <v>83</v>
      </c>
      <c r="C59" s="94"/>
      <c r="D59" s="46" t="s">
        <v>14</v>
      </c>
      <c r="E59" s="46" t="s">
        <v>11</v>
      </c>
      <c r="F59" s="39" t="s">
        <v>88</v>
      </c>
      <c r="G59" s="39" t="s">
        <v>54</v>
      </c>
      <c r="H59" s="22">
        <f>H60</f>
        <v>362.4</v>
      </c>
      <c r="I59" s="22">
        <f>I60</f>
        <v>362.4</v>
      </c>
    </row>
    <row r="60" spans="1:9" ht="45" x14ac:dyDescent="0.25">
      <c r="A60" s="92"/>
      <c r="B60" s="33" t="s">
        <v>52</v>
      </c>
      <c r="C60" s="95"/>
      <c r="D60" s="47" t="s">
        <v>14</v>
      </c>
      <c r="E60" s="47" t="s">
        <v>11</v>
      </c>
      <c r="F60" s="41" t="s">
        <v>88</v>
      </c>
      <c r="G60" s="41" t="s">
        <v>55</v>
      </c>
      <c r="H60" s="21">
        <v>362.4</v>
      </c>
      <c r="I60" s="21">
        <v>362.4</v>
      </c>
    </row>
    <row r="61" spans="1:9" ht="66" customHeight="1" x14ac:dyDescent="0.25">
      <c r="A61" s="102">
        <v>8</v>
      </c>
      <c r="B61" s="55" t="s">
        <v>32</v>
      </c>
      <c r="C61" s="93" t="s">
        <v>13</v>
      </c>
      <c r="D61" s="43" t="s">
        <v>14</v>
      </c>
      <c r="E61" s="43" t="s">
        <v>27</v>
      </c>
      <c r="F61" s="54" t="s">
        <v>90</v>
      </c>
      <c r="G61" s="44"/>
      <c r="H61" s="73">
        <f>H62+H64</f>
        <v>990.85199999999998</v>
      </c>
      <c r="I61" s="73">
        <f>I62+I64</f>
        <v>990.85199999999998</v>
      </c>
    </row>
    <row r="62" spans="1:9" x14ac:dyDescent="0.25">
      <c r="A62" s="91"/>
      <c r="B62" s="32" t="s">
        <v>59</v>
      </c>
      <c r="C62" s="94"/>
      <c r="D62" s="46" t="s">
        <v>14</v>
      </c>
      <c r="E62" s="46" t="s">
        <v>27</v>
      </c>
      <c r="F62" s="39" t="s">
        <v>34</v>
      </c>
      <c r="G62" s="39" t="s">
        <v>54</v>
      </c>
      <c r="H62" s="71">
        <f>H63</f>
        <v>361.83199999999999</v>
      </c>
      <c r="I62" s="71">
        <f>I63</f>
        <v>361.83199999999999</v>
      </c>
    </row>
    <row r="63" spans="1:9" ht="45" x14ac:dyDescent="0.25">
      <c r="A63" s="91"/>
      <c r="B63" s="64" t="s">
        <v>52</v>
      </c>
      <c r="C63" s="94"/>
      <c r="D63" s="47" t="s">
        <v>14</v>
      </c>
      <c r="E63" s="47" t="s">
        <v>27</v>
      </c>
      <c r="F63" s="65" t="s">
        <v>34</v>
      </c>
      <c r="G63" s="65" t="s">
        <v>55</v>
      </c>
      <c r="H63" s="63">
        <v>361.83199999999999</v>
      </c>
      <c r="I63" s="63">
        <v>361.83199999999999</v>
      </c>
    </row>
    <row r="64" spans="1:9" x14ac:dyDescent="0.25">
      <c r="A64" s="91"/>
      <c r="B64" s="32" t="s">
        <v>59</v>
      </c>
      <c r="C64" s="94"/>
      <c r="D64" s="46" t="s">
        <v>14</v>
      </c>
      <c r="E64" s="46" t="s">
        <v>27</v>
      </c>
      <c r="F64" s="39" t="s">
        <v>89</v>
      </c>
      <c r="G64" s="39" t="s">
        <v>54</v>
      </c>
      <c r="H64" s="71">
        <f>H65</f>
        <v>629.02</v>
      </c>
      <c r="I64" s="71">
        <f>I65</f>
        <v>629.02</v>
      </c>
    </row>
    <row r="65" spans="1:9" ht="46.5" customHeight="1" x14ac:dyDescent="0.25">
      <c r="A65" s="92"/>
      <c r="B65" s="64" t="s">
        <v>52</v>
      </c>
      <c r="C65" s="95"/>
      <c r="D65" s="47" t="s">
        <v>14</v>
      </c>
      <c r="E65" s="47" t="s">
        <v>27</v>
      </c>
      <c r="F65" s="65" t="s">
        <v>89</v>
      </c>
      <c r="G65" s="65" t="s">
        <v>55</v>
      </c>
      <c r="H65" s="37">
        <v>629.02</v>
      </c>
      <c r="I65" s="37">
        <v>629.02</v>
      </c>
    </row>
    <row r="66" spans="1:9" ht="43.5" x14ac:dyDescent="0.25">
      <c r="A66" s="91">
        <v>9</v>
      </c>
      <c r="B66" s="59" t="s">
        <v>45</v>
      </c>
      <c r="C66" s="93" t="s">
        <v>13</v>
      </c>
      <c r="D66" s="43" t="s">
        <v>17</v>
      </c>
      <c r="E66" s="43" t="s">
        <v>7</v>
      </c>
      <c r="F66" s="54" t="s">
        <v>93</v>
      </c>
      <c r="G66" s="44"/>
      <c r="H66" s="73">
        <f>H67+H69</f>
        <v>1979.3252500000001</v>
      </c>
      <c r="I66" s="73">
        <f>I67+I69</f>
        <v>1979.3252500000001</v>
      </c>
    </row>
    <row r="67" spans="1:9" ht="30" x14ac:dyDescent="0.25">
      <c r="A67" s="91"/>
      <c r="B67" s="38" t="s">
        <v>23</v>
      </c>
      <c r="C67" s="94"/>
      <c r="D67" s="46" t="s">
        <v>17</v>
      </c>
      <c r="E67" s="46" t="s">
        <v>7</v>
      </c>
      <c r="F67" s="39" t="s">
        <v>91</v>
      </c>
      <c r="G67" s="60">
        <v>200</v>
      </c>
      <c r="H67" s="71">
        <f>H68</f>
        <v>100</v>
      </c>
      <c r="I67" s="71">
        <f>I68</f>
        <v>100</v>
      </c>
    </row>
    <row r="68" spans="1:9" ht="45" x14ac:dyDescent="0.25">
      <c r="A68" s="91"/>
      <c r="B68" s="52" t="s">
        <v>12</v>
      </c>
      <c r="C68" s="94"/>
      <c r="D68" s="47" t="s">
        <v>17</v>
      </c>
      <c r="E68" s="47" t="s">
        <v>7</v>
      </c>
      <c r="F68" s="65" t="s">
        <v>91</v>
      </c>
      <c r="G68" s="62">
        <v>240</v>
      </c>
      <c r="H68" s="35">
        <v>100</v>
      </c>
      <c r="I68" s="35">
        <v>100</v>
      </c>
    </row>
    <row r="69" spans="1:9" ht="30" x14ac:dyDescent="0.25">
      <c r="A69" s="91"/>
      <c r="B69" s="38" t="s">
        <v>23</v>
      </c>
      <c r="C69" s="94"/>
      <c r="D69" s="46" t="s">
        <v>17</v>
      </c>
      <c r="E69" s="46" t="s">
        <v>7</v>
      </c>
      <c r="F69" s="39" t="s">
        <v>92</v>
      </c>
      <c r="G69" s="60">
        <v>200</v>
      </c>
      <c r="H69" s="71">
        <f>H70</f>
        <v>1879.3252500000001</v>
      </c>
      <c r="I69" s="71">
        <f>I70</f>
        <v>1879.3252500000001</v>
      </c>
    </row>
    <row r="70" spans="1:9" ht="45" x14ac:dyDescent="0.25">
      <c r="A70" s="92"/>
      <c r="B70" s="52" t="s">
        <v>12</v>
      </c>
      <c r="C70" s="95"/>
      <c r="D70" s="47" t="s">
        <v>17</v>
      </c>
      <c r="E70" s="47" t="s">
        <v>7</v>
      </c>
      <c r="F70" s="65" t="s">
        <v>92</v>
      </c>
      <c r="G70" s="62">
        <v>240</v>
      </c>
      <c r="H70" s="72">
        <v>1879.3252500000001</v>
      </c>
      <c r="I70" s="72">
        <v>1879.3252500000001</v>
      </c>
    </row>
    <row r="71" spans="1:9" ht="71.25" x14ac:dyDescent="0.25">
      <c r="A71" s="96">
        <v>10</v>
      </c>
      <c r="B71" s="55" t="s">
        <v>46</v>
      </c>
      <c r="C71" s="93" t="s">
        <v>13</v>
      </c>
      <c r="D71" s="43" t="s">
        <v>17</v>
      </c>
      <c r="E71" s="43" t="s">
        <v>10</v>
      </c>
      <c r="F71" s="54" t="s">
        <v>96</v>
      </c>
      <c r="G71" s="44"/>
      <c r="H71" s="73">
        <f>H72+H80+H74+H76+H78</f>
        <v>15992.513000000001</v>
      </c>
      <c r="I71" s="73">
        <f>I72+I80+I78</f>
        <v>12270.29</v>
      </c>
    </row>
    <row r="72" spans="1:9" ht="30" x14ac:dyDescent="0.25">
      <c r="A72" s="97"/>
      <c r="B72" s="84" t="s">
        <v>23</v>
      </c>
      <c r="C72" s="94"/>
      <c r="D72" s="81" t="s">
        <v>17</v>
      </c>
      <c r="E72" s="81" t="s">
        <v>10</v>
      </c>
      <c r="F72" s="82" t="s">
        <v>94</v>
      </c>
      <c r="G72" s="82" t="s">
        <v>54</v>
      </c>
      <c r="H72" s="86">
        <f>H73</f>
        <v>2000</v>
      </c>
      <c r="I72" s="86">
        <f>I73</f>
        <v>2000</v>
      </c>
    </row>
    <row r="73" spans="1:9" ht="45" x14ac:dyDescent="0.25">
      <c r="A73" s="97"/>
      <c r="B73" s="52" t="s">
        <v>12</v>
      </c>
      <c r="C73" s="94"/>
      <c r="D73" s="47" t="s">
        <v>17</v>
      </c>
      <c r="E73" s="47" t="s">
        <v>10</v>
      </c>
      <c r="F73" s="65" t="s">
        <v>94</v>
      </c>
      <c r="G73" s="65" t="s">
        <v>55</v>
      </c>
      <c r="H73" s="72">
        <v>2000</v>
      </c>
      <c r="I73" s="72">
        <v>2000</v>
      </c>
    </row>
    <row r="74" spans="1:9" ht="30" x14ac:dyDescent="0.25">
      <c r="A74" s="97"/>
      <c r="B74" s="84" t="s">
        <v>23</v>
      </c>
      <c r="C74" s="94"/>
      <c r="D74" s="81" t="s">
        <v>17</v>
      </c>
      <c r="E74" s="81" t="s">
        <v>10</v>
      </c>
      <c r="F74" s="82" t="s">
        <v>105</v>
      </c>
      <c r="G74" s="82" t="s">
        <v>54</v>
      </c>
      <c r="H74" s="83">
        <v>22.222999999999999</v>
      </c>
      <c r="I74" s="86">
        <v>0</v>
      </c>
    </row>
    <row r="75" spans="1:9" ht="45" x14ac:dyDescent="0.25">
      <c r="A75" s="97"/>
      <c r="B75" s="52" t="s">
        <v>12</v>
      </c>
      <c r="C75" s="94"/>
      <c r="D75" s="47" t="s">
        <v>17</v>
      </c>
      <c r="E75" s="47" t="s">
        <v>10</v>
      </c>
      <c r="F75" s="65" t="s">
        <v>105</v>
      </c>
      <c r="G75" s="65" t="s">
        <v>55</v>
      </c>
      <c r="H75" s="21">
        <f>I75+J75</f>
        <v>0</v>
      </c>
      <c r="I75" s="72">
        <v>0</v>
      </c>
    </row>
    <row r="76" spans="1:9" ht="30" x14ac:dyDescent="0.25">
      <c r="A76" s="97"/>
      <c r="B76" s="84" t="s">
        <v>23</v>
      </c>
      <c r="C76" s="94"/>
      <c r="D76" s="81" t="s">
        <v>17</v>
      </c>
      <c r="E76" s="81" t="s">
        <v>10</v>
      </c>
      <c r="F76" s="82" t="s">
        <v>106</v>
      </c>
      <c r="G76" s="82" t="s">
        <v>54</v>
      </c>
      <c r="H76" s="83">
        <v>2200</v>
      </c>
      <c r="I76" s="86">
        <v>0</v>
      </c>
    </row>
    <row r="77" spans="1:9" ht="45" x14ac:dyDescent="0.25">
      <c r="A77" s="97"/>
      <c r="B77" s="52" t="s">
        <v>12</v>
      </c>
      <c r="C77" s="94"/>
      <c r="D77" s="87" t="s">
        <v>17</v>
      </c>
      <c r="E77" s="87" t="s">
        <v>10</v>
      </c>
      <c r="F77" s="65" t="s">
        <v>106</v>
      </c>
      <c r="G77" s="65" t="s">
        <v>55</v>
      </c>
      <c r="H77" s="35">
        <f>I77+J77</f>
        <v>0</v>
      </c>
      <c r="I77" s="88">
        <v>0</v>
      </c>
    </row>
    <row r="78" spans="1:9" ht="60" x14ac:dyDescent="0.25">
      <c r="A78" s="97"/>
      <c r="B78" s="80" t="s">
        <v>107</v>
      </c>
      <c r="C78" s="94"/>
      <c r="D78" s="81" t="s">
        <v>17</v>
      </c>
      <c r="E78" s="81" t="s">
        <v>10</v>
      </c>
      <c r="F78" s="82" t="s">
        <v>108</v>
      </c>
      <c r="G78" s="82" t="s">
        <v>54</v>
      </c>
      <c r="H78" s="83">
        <f t="shared" ref="H78:I78" si="5">H79</f>
        <v>280.29000000000002</v>
      </c>
      <c r="I78" s="83">
        <f t="shared" si="5"/>
        <v>280.29000000000002</v>
      </c>
    </row>
    <row r="79" spans="1:9" ht="45" x14ac:dyDescent="0.25">
      <c r="A79" s="97"/>
      <c r="B79" s="64" t="s">
        <v>52</v>
      </c>
      <c r="C79" s="94"/>
      <c r="D79" s="47" t="s">
        <v>17</v>
      </c>
      <c r="E79" s="47" t="s">
        <v>10</v>
      </c>
      <c r="F79" s="65" t="s">
        <v>108</v>
      </c>
      <c r="G79" s="65" t="s">
        <v>55</v>
      </c>
      <c r="H79" s="21">
        <v>280.29000000000002</v>
      </c>
      <c r="I79" s="21">
        <v>280.29000000000002</v>
      </c>
    </row>
    <row r="80" spans="1:9" ht="30" x14ac:dyDescent="0.25">
      <c r="A80" s="97"/>
      <c r="B80" s="84" t="s">
        <v>23</v>
      </c>
      <c r="C80" s="94"/>
      <c r="D80" s="81" t="s">
        <v>17</v>
      </c>
      <c r="E80" s="81" t="s">
        <v>10</v>
      </c>
      <c r="F80" s="82" t="s">
        <v>95</v>
      </c>
      <c r="G80" s="85">
        <v>200</v>
      </c>
      <c r="H80" s="86">
        <f>H81</f>
        <v>11490</v>
      </c>
      <c r="I80" s="86">
        <f>I81</f>
        <v>9990</v>
      </c>
    </row>
    <row r="81" spans="1:9" ht="45" x14ac:dyDescent="0.25">
      <c r="A81" s="98"/>
      <c r="B81" s="52" t="s">
        <v>12</v>
      </c>
      <c r="C81" s="95"/>
      <c r="D81" s="47" t="s">
        <v>17</v>
      </c>
      <c r="E81" s="47" t="s">
        <v>10</v>
      </c>
      <c r="F81" s="41" t="s">
        <v>95</v>
      </c>
      <c r="G81" s="62">
        <v>240</v>
      </c>
      <c r="H81" s="72">
        <v>11490</v>
      </c>
      <c r="I81" s="72">
        <v>9990</v>
      </c>
    </row>
    <row r="82" spans="1:9" ht="57.75" x14ac:dyDescent="0.25">
      <c r="A82" s="102">
        <v>11</v>
      </c>
      <c r="B82" s="59" t="s">
        <v>39</v>
      </c>
      <c r="C82" s="93" t="s">
        <v>13</v>
      </c>
      <c r="D82" s="43" t="s">
        <v>18</v>
      </c>
      <c r="E82" s="43" t="s">
        <v>18</v>
      </c>
      <c r="F82" s="54" t="s">
        <v>99</v>
      </c>
      <c r="G82" s="62"/>
      <c r="H82" s="73">
        <f>H83+H85+H87</f>
        <v>366.87714999999997</v>
      </c>
      <c r="I82" s="73">
        <f>I83+I85+I87</f>
        <v>366.87714999999997</v>
      </c>
    </row>
    <row r="83" spans="1:9" ht="21" customHeight="1" x14ac:dyDescent="0.25">
      <c r="A83" s="91"/>
      <c r="B83" s="26" t="s">
        <v>59</v>
      </c>
      <c r="C83" s="94"/>
      <c r="D83" s="39" t="s">
        <v>18</v>
      </c>
      <c r="E83" s="39" t="s">
        <v>18</v>
      </c>
      <c r="F83" s="39" t="s">
        <v>97</v>
      </c>
      <c r="G83" s="39" t="s">
        <v>54</v>
      </c>
      <c r="H83" s="71">
        <f>H84</f>
        <v>121.306</v>
      </c>
      <c r="I83" s="71">
        <f>I84</f>
        <v>121.306</v>
      </c>
    </row>
    <row r="84" spans="1:9" ht="53.25" customHeight="1" x14ac:dyDescent="0.25">
      <c r="A84" s="91"/>
      <c r="B84" s="33" t="s">
        <v>52</v>
      </c>
      <c r="C84" s="94"/>
      <c r="D84" s="41" t="s">
        <v>18</v>
      </c>
      <c r="E84" s="41" t="s">
        <v>18</v>
      </c>
      <c r="F84" s="41" t="s">
        <v>36</v>
      </c>
      <c r="G84" s="41" t="s">
        <v>55</v>
      </c>
      <c r="H84" s="21">
        <v>121.306</v>
      </c>
      <c r="I84" s="21">
        <v>121.306</v>
      </c>
    </row>
    <row r="85" spans="1:9" ht="19.5" customHeight="1" x14ac:dyDescent="0.25">
      <c r="A85" s="91"/>
      <c r="B85" s="26" t="s">
        <v>59</v>
      </c>
      <c r="C85" s="94"/>
      <c r="D85" s="39" t="s">
        <v>18</v>
      </c>
      <c r="E85" s="39" t="s">
        <v>18</v>
      </c>
      <c r="F85" s="39" t="s">
        <v>98</v>
      </c>
      <c r="G85" s="39" t="s">
        <v>43</v>
      </c>
      <c r="H85" s="22">
        <f t="shared" ref="H85:I85" si="6">H86</f>
        <v>225.57114999999999</v>
      </c>
      <c r="I85" s="22">
        <f t="shared" si="6"/>
        <v>225.57114999999999</v>
      </c>
    </row>
    <row r="86" spans="1:9" ht="34.5" customHeight="1" x14ac:dyDescent="0.25">
      <c r="A86" s="91"/>
      <c r="B86" s="33" t="s">
        <v>67</v>
      </c>
      <c r="C86" s="94"/>
      <c r="D86" s="41" t="s">
        <v>18</v>
      </c>
      <c r="E86" s="41" t="s">
        <v>18</v>
      </c>
      <c r="F86" s="41" t="s">
        <v>84</v>
      </c>
      <c r="G86" s="41" t="s">
        <v>69</v>
      </c>
      <c r="H86" s="21">
        <v>225.57114999999999</v>
      </c>
      <c r="I86" s="21">
        <v>225.57114999999999</v>
      </c>
    </row>
    <row r="87" spans="1:9" x14ac:dyDescent="0.25">
      <c r="A87" s="91"/>
      <c r="B87" s="26" t="s">
        <v>59</v>
      </c>
      <c r="C87" s="94"/>
      <c r="D87" s="39" t="s">
        <v>18</v>
      </c>
      <c r="E87" s="39" t="s">
        <v>18</v>
      </c>
      <c r="F87" s="39" t="s">
        <v>84</v>
      </c>
      <c r="G87" s="39" t="s">
        <v>54</v>
      </c>
      <c r="H87" s="22">
        <f t="shared" ref="H87:I87" si="7">H88</f>
        <v>20</v>
      </c>
      <c r="I87" s="22">
        <f t="shared" si="7"/>
        <v>20</v>
      </c>
    </row>
    <row r="88" spans="1:9" ht="45" x14ac:dyDescent="0.25">
      <c r="A88" s="92"/>
      <c r="B88" s="33" t="s">
        <v>52</v>
      </c>
      <c r="C88" s="95"/>
      <c r="D88" s="41" t="s">
        <v>18</v>
      </c>
      <c r="E88" s="41" t="s">
        <v>18</v>
      </c>
      <c r="F88" s="41" t="s">
        <v>84</v>
      </c>
      <c r="G88" s="41" t="s">
        <v>55</v>
      </c>
      <c r="H88" s="21">
        <v>20</v>
      </c>
      <c r="I88" s="21">
        <v>20</v>
      </c>
    </row>
    <row r="89" spans="1:9" ht="63" x14ac:dyDescent="0.25">
      <c r="A89" s="102">
        <v>12</v>
      </c>
      <c r="B89" s="13" t="s">
        <v>47</v>
      </c>
      <c r="C89" s="99" t="s">
        <v>13</v>
      </c>
      <c r="D89" s="7" t="s">
        <v>30</v>
      </c>
      <c r="E89" s="7" t="s">
        <v>10</v>
      </c>
      <c r="F89" s="17" t="s">
        <v>101</v>
      </c>
      <c r="G89" s="6"/>
      <c r="H89" s="75">
        <f>H90</f>
        <v>0</v>
      </c>
      <c r="I89" s="75">
        <v>0</v>
      </c>
    </row>
    <row r="90" spans="1:9" ht="94.5" x14ac:dyDescent="0.25">
      <c r="A90" s="92"/>
      <c r="B90" s="8" t="s">
        <v>48</v>
      </c>
      <c r="C90" s="100"/>
      <c r="D90" s="10" t="s">
        <v>30</v>
      </c>
      <c r="E90" s="10" t="s">
        <v>10</v>
      </c>
      <c r="F90" s="18" t="s">
        <v>100</v>
      </c>
      <c r="G90" s="9">
        <v>500</v>
      </c>
      <c r="H90" s="76">
        <v>0</v>
      </c>
      <c r="I90" s="76">
        <v>0</v>
      </c>
    </row>
    <row r="91" spans="1:9" ht="15.75" x14ac:dyDescent="0.25">
      <c r="A91" s="16"/>
      <c r="B91" s="5" t="s">
        <v>49</v>
      </c>
      <c r="C91" s="101"/>
      <c r="D91" s="4" t="s">
        <v>30</v>
      </c>
      <c r="E91" s="4" t="s">
        <v>10</v>
      </c>
      <c r="F91" s="19" t="s">
        <v>100</v>
      </c>
      <c r="G91" s="3">
        <v>540</v>
      </c>
      <c r="H91" s="77">
        <v>0</v>
      </c>
      <c r="I91" s="77">
        <v>0</v>
      </c>
    </row>
    <row r="92" spans="1:9" ht="29.25" customHeight="1" x14ac:dyDescent="0.25">
      <c r="A92" s="11"/>
      <c r="B92" s="6" t="s">
        <v>37</v>
      </c>
      <c r="C92" s="11"/>
      <c r="D92" s="11"/>
      <c r="E92" s="11"/>
      <c r="F92" s="11"/>
      <c r="G92" s="11"/>
      <c r="H92" s="75">
        <f>H89+H82+H71+H61+H52+H43+H40+H35+H22+H19+H10+H66</f>
        <v>74923.511970000007</v>
      </c>
      <c r="I92" s="75">
        <f>I10+I19+I22+I35+I40+I43+I52+I61+I66+I71+I82+I89</f>
        <v>71291.431850000008</v>
      </c>
    </row>
    <row r="97" spans="6:6" ht="18.75" x14ac:dyDescent="0.3">
      <c r="F97" s="12"/>
    </row>
  </sheetData>
  <mergeCells count="28">
    <mergeCell ref="C10:C18"/>
    <mergeCell ref="A10:A18"/>
    <mergeCell ref="C35:C39"/>
    <mergeCell ref="C22:C34"/>
    <mergeCell ref="A61:A65"/>
    <mergeCell ref="C40:C42"/>
    <mergeCell ref="A35:A39"/>
    <mergeCell ref="A40:A42"/>
    <mergeCell ref="C52:C60"/>
    <mergeCell ref="A19:A21"/>
    <mergeCell ref="C19:C21"/>
    <mergeCell ref="A52:A60"/>
    <mergeCell ref="A22:A34"/>
    <mergeCell ref="C43:C51"/>
    <mergeCell ref="A66:A70"/>
    <mergeCell ref="C61:C65"/>
    <mergeCell ref="A71:A81"/>
    <mergeCell ref="C71:C81"/>
    <mergeCell ref="C89:C91"/>
    <mergeCell ref="A89:A90"/>
    <mergeCell ref="A82:A88"/>
    <mergeCell ref="C82:C88"/>
    <mergeCell ref="C66:C70"/>
    <mergeCell ref="F1:I1"/>
    <mergeCell ref="F2:I2"/>
    <mergeCell ref="F3:I3"/>
    <mergeCell ref="F4:I4"/>
    <mergeCell ref="A6:I6"/>
  </mergeCells>
  <pageMargins left="0.9055118110236221" right="0.11811023622047245" top="0.74803149606299213" bottom="0.74803149606299213" header="0.31496062992125984" footer="0.31496062992125984"/>
  <pageSetup paperSize="9" scale="6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2018-2019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2018-04-16T05:43:19Z</dcterms:modified>
</cp:coreProperties>
</file>