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17" sheetId="1" r:id="rId1"/>
  </sheets>
  <calcPr calcId="144525"/>
</workbook>
</file>

<file path=xl/calcChain.xml><?xml version="1.0" encoding="utf-8"?>
<calcChain xmlns="http://schemas.openxmlformats.org/spreadsheetml/2006/main">
  <c r="I62" i="1" l="1"/>
  <c r="J62" i="1" s="1"/>
  <c r="J61" i="1" s="1"/>
  <c r="I93" i="1"/>
  <c r="I92" i="1" s="1"/>
  <c r="H92" i="1"/>
  <c r="J91" i="1"/>
  <c r="J90" i="1" s="1"/>
  <c r="I90" i="1"/>
  <c r="H90" i="1"/>
  <c r="I89" i="1"/>
  <c r="I88" i="1" s="1"/>
  <c r="H88" i="1"/>
  <c r="J82" i="1"/>
  <c r="J81" i="1" s="1"/>
  <c r="I81" i="1"/>
  <c r="H81" i="1"/>
  <c r="I77" i="1"/>
  <c r="H77" i="1"/>
  <c r="I80" i="1"/>
  <c r="J80" i="1" s="1"/>
  <c r="J79" i="1" s="1"/>
  <c r="H40" i="1"/>
  <c r="I40" i="1"/>
  <c r="J41" i="1"/>
  <c r="J40" i="1" s="1"/>
  <c r="H61" i="1"/>
  <c r="H19" i="1"/>
  <c r="I19" i="1"/>
  <c r="J73" i="1"/>
  <c r="J72" i="1" s="1"/>
  <c r="I72" i="1"/>
  <c r="H72" i="1"/>
  <c r="J20" i="1"/>
  <c r="J19" i="1" s="1"/>
  <c r="J16" i="1"/>
  <c r="J15" i="1" s="1"/>
  <c r="H15" i="1"/>
  <c r="I15" i="1"/>
  <c r="I11" i="1"/>
  <c r="J12" i="1"/>
  <c r="J11" i="1" s="1"/>
  <c r="I13" i="1"/>
  <c r="J14" i="1"/>
  <c r="J13" i="1" s="1"/>
  <c r="I17" i="1"/>
  <c r="J18" i="1"/>
  <c r="J17" i="1" s="1"/>
  <c r="I22" i="1"/>
  <c r="I21" i="1" s="1"/>
  <c r="J23" i="1"/>
  <c r="J22" i="1" s="1"/>
  <c r="J21" i="1" s="1"/>
  <c r="I25" i="1"/>
  <c r="J26" i="1"/>
  <c r="J25" i="1" s="1"/>
  <c r="I27" i="1"/>
  <c r="J28" i="1"/>
  <c r="J27" i="1" s="1"/>
  <c r="I29" i="1"/>
  <c r="J30" i="1"/>
  <c r="J29" i="1" s="1"/>
  <c r="I31" i="1"/>
  <c r="J32" i="1"/>
  <c r="J31" i="1" s="1"/>
  <c r="I33" i="1"/>
  <c r="J34" i="1"/>
  <c r="J33" i="1" s="1"/>
  <c r="I35" i="1"/>
  <c r="J36" i="1"/>
  <c r="J35" i="1" s="1"/>
  <c r="I38" i="1"/>
  <c r="J39" i="1"/>
  <c r="J38" i="1" s="1"/>
  <c r="I42" i="1"/>
  <c r="J43" i="1"/>
  <c r="J42" i="1" s="1"/>
  <c r="I45" i="1"/>
  <c r="I44" i="1" s="1"/>
  <c r="J46" i="1"/>
  <c r="I48" i="1"/>
  <c r="J49" i="1"/>
  <c r="J48" i="1" s="1"/>
  <c r="I50" i="1"/>
  <c r="J51" i="1"/>
  <c r="J50" i="1" s="1"/>
  <c r="I52" i="1"/>
  <c r="J53" i="1"/>
  <c r="J52" i="1" s="1"/>
  <c r="I54" i="1"/>
  <c r="J55" i="1"/>
  <c r="J54" i="1" s="1"/>
  <c r="I57" i="1"/>
  <c r="J58" i="1"/>
  <c r="J57" i="1" s="1"/>
  <c r="I59" i="1"/>
  <c r="J60" i="1"/>
  <c r="J59" i="1" s="1"/>
  <c r="I61" i="1"/>
  <c r="I63" i="1"/>
  <c r="J64" i="1"/>
  <c r="J63" i="1" s="1"/>
  <c r="I65" i="1"/>
  <c r="J66" i="1"/>
  <c r="J65" i="1" s="1"/>
  <c r="I68" i="1"/>
  <c r="J69" i="1"/>
  <c r="J68" i="1" s="1"/>
  <c r="I70" i="1"/>
  <c r="J71" i="1"/>
  <c r="J70" i="1" s="1"/>
  <c r="I75" i="1"/>
  <c r="J76" i="1"/>
  <c r="J75" i="1" s="1"/>
  <c r="I79" i="1"/>
  <c r="I84" i="1"/>
  <c r="I83" i="1" s="1"/>
  <c r="J85" i="1"/>
  <c r="J84" i="1" s="1"/>
  <c r="I86" i="1"/>
  <c r="J87" i="1"/>
  <c r="J86" i="1" s="1"/>
  <c r="I94" i="1"/>
  <c r="J95" i="1"/>
  <c r="J94" i="1" s="1"/>
  <c r="I97" i="1"/>
  <c r="J98" i="1"/>
  <c r="J97" i="1" s="1"/>
  <c r="I99" i="1"/>
  <c r="J100" i="1"/>
  <c r="J99" i="1" s="1"/>
  <c r="I101" i="1"/>
  <c r="J102" i="1"/>
  <c r="J101" i="1" s="1"/>
  <c r="I104" i="1"/>
  <c r="I103" i="1" s="1"/>
  <c r="H33" i="1"/>
  <c r="H31" i="1"/>
  <c r="H29" i="1"/>
  <c r="H27" i="1"/>
  <c r="H25" i="1"/>
  <c r="H105" i="1"/>
  <c r="J105" i="1" s="1"/>
  <c r="J104" i="1" s="1"/>
  <c r="J103" i="1" s="1"/>
  <c r="H99" i="1"/>
  <c r="H86" i="1"/>
  <c r="H75" i="1"/>
  <c r="H68" i="1"/>
  <c r="H65" i="1"/>
  <c r="H63" i="1"/>
  <c r="H54" i="1"/>
  <c r="H52" i="1"/>
  <c r="H42" i="1"/>
  <c r="H17" i="1"/>
  <c r="H11" i="1"/>
  <c r="H94" i="1"/>
  <c r="H84" i="1"/>
  <c r="H83" i="1" s="1"/>
  <c r="H59" i="1"/>
  <c r="H50" i="1"/>
  <c r="H48" i="1"/>
  <c r="H70" i="1"/>
  <c r="I74" i="1" l="1"/>
  <c r="J93" i="1"/>
  <c r="J92" i="1" s="1"/>
  <c r="H104" i="1"/>
  <c r="H103" i="1" s="1"/>
  <c r="I37" i="1"/>
  <c r="J37" i="1"/>
  <c r="J89" i="1"/>
  <c r="J88" i="1" s="1"/>
  <c r="J83" i="1" s="1"/>
  <c r="J78" i="1"/>
  <c r="J77" i="1" s="1"/>
  <c r="J74" i="1" s="1"/>
  <c r="H67" i="1"/>
  <c r="J10" i="1"/>
  <c r="I96" i="1"/>
  <c r="I67" i="1"/>
  <c r="J67" i="1"/>
  <c r="I10" i="1"/>
  <c r="J96" i="1"/>
  <c r="H47" i="1"/>
  <c r="I47" i="1"/>
  <c r="I56" i="1"/>
  <c r="I24" i="1"/>
  <c r="J56" i="1"/>
  <c r="J24" i="1"/>
  <c r="J47" i="1"/>
  <c r="H13" i="1"/>
  <c r="H10" i="1" s="1"/>
  <c r="H35" i="1"/>
  <c r="H24" i="1" s="1"/>
  <c r="I106" i="1" l="1"/>
  <c r="H79" i="1"/>
  <c r="H74" i="1" s="1"/>
  <c r="H97" i="1"/>
  <c r="H101" i="1"/>
  <c r="H57" i="1"/>
  <c r="H38" i="1"/>
  <c r="H37" i="1" s="1"/>
  <c r="H45" i="1"/>
  <c r="H22" i="1"/>
  <c r="H21" i="1" s="1"/>
  <c r="H96" i="1" l="1"/>
  <c r="H56" i="1"/>
  <c r="H44" i="1"/>
  <c r="J45" i="1"/>
  <c r="J44" i="1" s="1"/>
  <c r="J106" i="1" s="1"/>
  <c r="H106" i="1" l="1"/>
</calcChain>
</file>

<file path=xl/sharedStrings.xml><?xml version="1.0" encoding="utf-8"?>
<sst xmlns="http://schemas.openxmlformats.org/spreadsheetml/2006/main" count="460" uniqueCount="126">
  <si>
    <t>№ п.п.</t>
  </si>
  <si>
    <t>Наименование программ</t>
  </si>
  <si>
    <t>Исполнитель программы</t>
  </si>
  <si>
    <t>Раздел</t>
  </si>
  <si>
    <t>Подраздел</t>
  </si>
  <si>
    <t xml:space="preserve">Целевая статья </t>
  </si>
  <si>
    <t>Вид расходов</t>
  </si>
  <si>
    <t>01</t>
  </si>
  <si>
    <t>13</t>
  </si>
  <si>
    <t>МКУ "Административно-хозяйственная служба"</t>
  </si>
  <si>
    <t>03</t>
  </si>
  <si>
    <t>09</t>
  </si>
  <si>
    <t>Иные закупки товаров, работ и услуг для обеспечения государственных (муниципальных) нужд</t>
  </si>
  <si>
    <t>МУ "Администрация сельского поселения Салым"</t>
  </si>
  <si>
    <t>04</t>
  </si>
  <si>
    <t>к решениию Совета депутатов</t>
  </si>
  <si>
    <t>сельского поселения Салым</t>
  </si>
  <si>
    <t>05</t>
  </si>
  <si>
    <t>07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</si>
  <si>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</si>
  <si>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</si>
  <si>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"Улучшение условий по охране труда и технике безопасности на территории сельского поселения Салым на 2017 - 2020 годы"</t>
  </si>
  <si>
    <t>Закупка товаров, работ и услуг для 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</si>
  <si>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</si>
  <si>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</si>
  <si>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</si>
  <si>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Муниципальная программа "Совершенствование муниципального управления в сельском поселении Салым на 2017-2020 годы"</t>
  </si>
  <si>
    <t>10</t>
  </si>
  <si>
    <t>Муниципальная программа "Профилактика терроризма, экстремизма, гармониация межэтнических и межкультурных отношений в сельском поселении Салым на 2017-2020 годы"</t>
  </si>
  <si>
    <t>14</t>
  </si>
  <si>
    <t>08</t>
  </si>
  <si>
    <t>Муниципальная программа "Развитие и применение информационных технологий в муниципальном образовании сельское поселение Салым в период до 2020 года"</t>
  </si>
  <si>
    <t>200</t>
  </si>
  <si>
    <t>0400199990</t>
  </si>
  <si>
    <t>0900199990</t>
  </si>
  <si>
    <t>Итого расходов по сельскому поселению</t>
  </si>
  <si>
    <t>Муниципальная программа "Обеспечение деятельности органов местного самоуправления сельского поселения на 2017-2020 годы"</t>
  </si>
  <si>
    <t>Муниципальная программа "Развитие и совершенствование сети автомобильных дорог общего пользования, предназначенных для решения местных вопросов сельского поселения Салым на 2017-2020 годы"</t>
  </si>
  <si>
    <t>Муниципальная программа  "Защита населения и территорий от чрезвычайных ситуаций, обеспечение пожарной безопасности в сельском поселении Салым на 2017 -2020 годы"</t>
  </si>
  <si>
    <t>Муниципальная программа "Развитие молодежной политики в сельском поселении Салым - ИМПУЛЬС на 2017 - 2020 годы"</t>
  </si>
  <si>
    <t>Муниципальная программа "Профилактика правонарушений на территории сельского поселения Салым на 2017-2020 годы "</t>
  </si>
  <si>
    <t>100</t>
  </si>
  <si>
    <t>120</t>
  </si>
  <si>
    <t>Муниципальная программа "Управление муниципальным имуществом в сельском поселении  Салым на 2018-2021 годы"</t>
  </si>
  <si>
    <t xml:space="preserve">Муниципальная программа "Формирование современной городской среды в муниципальном образовании сельское поселение Салым на 2018-2022 годы" </t>
  </si>
  <si>
    <t>Муниципальная программа Управление муниципальными финансами в сельском поселении Салым на 2018-2021 годы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</si>
  <si>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</si>
  <si>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Объем бюджетных ассигнований на реализацию муниципальных программ сельского поселения Салым              на 2018 год</t>
  </si>
  <si>
    <t>Сумма на 2018 год тыс. руб.</t>
  </si>
  <si>
    <t>0600000000</t>
  </si>
  <si>
    <t>0600102040</t>
  </si>
  <si>
    <t xml:space="preserve">Закупка товаров, работ и услуг для обеспечения государственных (муниципальных) нужд </t>
  </si>
  <si>
    <t>Иные закупки товаров, работ  и услуг для обеспечения государственных (муниципальных) нужд</t>
  </si>
  <si>
    <t>240</t>
  </si>
  <si>
    <t>Реализация мероприятий</t>
  </si>
  <si>
    <t>0600302040</t>
  </si>
  <si>
    <t>300</t>
  </si>
  <si>
    <t>0900000000</t>
  </si>
  <si>
    <t>0900299990</t>
  </si>
  <si>
    <t>0200199990</t>
  </si>
  <si>
    <t>0200000000</t>
  </si>
  <si>
    <t>0300199990</t>
  </si>
  <si>
    <t>Субсидии  на создание условий для деятельности народных дружин</t>
  </si>
  <si>
    <t>0300282300</t>
  </si>
  <si>
    <t>0300299990</t>
  </si>
  <si>
    <t>Cоздание условий для деятельности народных дружин (офинансирование)</t>
  </si>
  <si>
    <t>03002S2300</t>
  </si>
  <si>
    <t>Субсидии юридическим лицам (кроме некомерческих организаций) индивидуальным предпринимателям, физическим лицам</t>
  </si>
  <si>
    <t>0100299990</t>
  </si>
  <si>
    <t>800</t>
  </si>
  <si>
    <t>810</t>
  </si>
  <si>
    <t>Ремонт автомобильных дорог</t>
  </si>
  <si>
    <t>0100120901</t>
  </si>
  <si>
    <t>Содержание автомобильных дорог</t>
  </si>
  <si>
    <t>0100120902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</si>
  <si>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</si>
  <si>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0100182390</t>
  </si>
  <si>
    <t>Cтроительство (реконструкцию), капитальный ремонт и ремонт автомобильных дорог общего пользования местного значения (софинансирование)</t>
  </si>
  <si>
    <t>01001S2390</t>
  </si>
  <si>
    <t>0400299990</t>
  </si>
  <si>
    <t>0100000000</t>
  </si>
  <si>
    <t>0300000000</t>
  </si>
  <si>
    <t>0800199990</t>
  </si>
  <si>
    <t>0800000000</t>
  </si>
  <si>
    <t>0800299990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</si>
  <si>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(софинансирование)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</si>
  <si>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</t>
  </si>
  <si>
    <t>05001L5550</t>
  </si>
  <si>
    <t>05001R5550</t>
  </si>
  <si>
    <t>0500000000</t>
  </si>
  <si>
    <t>0500499990</t>
  </si>
  <si>
    <t>0700199990</t>
  </si>
  <si>
    <t>0700000000</t>
  </si>
  <si>
    <t>Расходы на выплаты персоналу казенных учреждений</t>
  </si>
  <si>
    <t>0700299990</t>
  </si>
  <si>
    <t>110</t>
  </si>
  <si>
    <t xml:space="preserve">Иные межбюджетные трансферты </t>
  </si>
  <si>
    <t>1000189020</t>
  </si>
  <si>
    <t>1000000000</t>
  </si>
  <si>
    <t>0400000000</t>
  </si>
  <si>
    <t>Уплата налогов, сборов и иных платежей</t>
  </si>
  <si>
    <t>1500199990</t>
  </si>
  <si>
    <t>360</t>
  </si>
  <si>
    <t>850</t>
  </si>
  <si>
    <t>1500299990</t>
  </si>
  <si>
    <t>0600220903</t>
  </si>
  <si>
    <t>Уточнение (+,-)</t>
  </si>
  <si>
    <t>Уточненная сумма на 2018 год</t>
  </si>
  <si>
    <t>310</t>
  </si>
  <si>
    <t>Публичные нормативные социальные выплаты гражданам</t>
  </si>
  <si>
    <t>Информационное освещение деятельности органов местного самоуправления и поддержка средств массовой информации</t>
  </si>
  <si>
    <t>0400220904</t>
  </si>
  <si>
    <t>040020904</t>
  </si>
  <si>
    <t>Уплата администрациями поселений выкупной цены собственникам непригодных для проживания расселяемых жилых помещений</t>
  </si>
  <si>
    <t>Бюджетные инвестиции в объекты государственной собственности федеральным государственным учреждениям</t>
  </si>
  <si>
    <t>0800220672</t>
  </si>
  <si>
    <t>410</t>
  </si>
  <si>
    <t>400</t>
  </si>
  <si>
    <t>Капитальные вложения в объекты государственной (муниципальной) собственности</t>
  </si>
  <si>
    <t>Благоустройство территорий городского и сельских поселений</t>
  </si>
  <si>
    <t>Благоустройство дворовых территорий</t>
  </si>
  <si>
    <t>0500120616</t>
  </si>
  <si>
    <t>0500120641</t>
  </si>
  <si>
    <t>0500399990</t>
  </si>
  <si>
    <t>Приложение 15</t>
  </si>
  <si>
    <t>от 20 апреля 2018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</si>
</sst>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/>
    <xf numFmtId="49" fontId="2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0" fillId="0" borderId="1" xfId="0" applyFont="1" applyBorder="1"/>
    <xf numFmtId="0" fontId="6" fillId="0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wrapText="1"/>
    </xf>
    <xf numFmtId="164" fontId="2" fillId="0" borderId="0" xfId="0" applyNumberFormat="1" applyFont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7" fillId="4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5" fontId="6" fillId="4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1"/>
  <sheetViews>
    <sheetView tabSelected="1" topLeftCell="A96" workbookViewId="0">
      <selection sqref="A1:J106"/>
    </sheetView>
  </sheetViews>
  <sheetFormatPr defaultRowHeight="15" x14ac:dyDescent="0.25"/>
  <cols>
    <col min="1" max="1" width="5.85546875" customWidth="1"/>
    <col min="2" max="2" width="44.42578125" customWidth="1"/>
    <col min="3" max="3" width="19" customWidth="1"/>
    <col min="4" max="4" width="5.85546875" style="42" customWidth="1"/>
    <col min="5" max="5" width="7.140625" style="42" customWidth="1"/>
    <col min="6" max="6" width="14.5703125" customWidth="1"/>
    <col min="7" max="7" width="7.42578125" customWidth="1"/>
    <col min="8" max="8" width="20.5703125" style="65" customWidth="1"/>
    <col min="9" max="9" width="14.42578125" style="57" customWidth="1"/>
    <col min="10" max="10" width="14.85546875" style="59" customWidth="1"/>
  </cols>
  <sheetData>
    <row r="1" spans="1:10" x14ac:dyDescent="0.25">
      <c r="F1" s="77" t="s">
        <v>124</v>
      </c>
      <c r="G1" s="77"/>
      <c r="H1" s="77"/>
    </row>
    <row r="2" spans="1:10" x14ac:dyDescent="0.25">
      <c r="F2" s="77" t="s">
        <v>15</v>
      </c>
      <c r="G2" s="77"/>
      <c r="H2" s="77"/>
    </row>
    <row r="3" spans="1:10" x14ac:dyDescent="0.25">
      <c r="F3" s="77" t="s">
        <v>16</v>
      </c>
      <c r="G3" s="77"/>
      <c r="H3" s="77"/>
    </row>
    <row r="4" spans="1:10" x14ac:dyDescent="0.25">
      <c r="F4" s="77" t="s">
        <v>125</v>
      </c>
      <c r="G4" s="77"/>
      <c r="H4" s="77"/>
    </row>
    <row r="6" spans="1:10" ht="39" customHeight="1" x14ac:dyDescent="0.3">
      <c r="A6" s="78" t="s">
        <v>47</v>
      </c>
      <c r="B6" s="78"/>
      <c r="C6" s="78"/>
      <c r="D6" s="78"/>
      <c r="E6" s="78"/>
      <c r="F6" s="78"/>
      <c r="G6" s="78"/>
      <c r="H6" s="78"/>
    </row>
    <row r="7" spans="1:10" ht="15.75" x14ac:dyDescent="0.25">
      <c r="A7" s="1"/>
      <c r="B7" s="1"/>
      <c r="C7" s="1"/>
      <c r="D7" s="43"/>
      <c r="E7" s="43"/>
      <c r="F7" s="1"/>
      <c r="G7" s="1"/>
      <c r="H7" s="59"/>
    </row>
    <row r="8" spans="1:10" ht="15.75" x14ac:dyDescent="0.25">
      <c r="A8" s="1"/>
      <c r="B8" s="1"/>
      <c r="C8" s="1"/>
      <c r="D8" s="43"/>
      <c r="E8" s="43"/>
      <c r="F8" s="1"/>
      <c r="G8" s="1"/>
      <c r="H8" s="59"/>
    </row>
    <row r="9" spans="1:10" ht="82.5" customHeight="1" x14ac:dyDescent="0.25">
      <c r="A9" s="8" t="s">
        <v>0</v>
      </c>
      <c r="B9" s="8" t="s">
        <v>1</v>
      </c>
      <c r="C9" s="8" t="s">
        <v>2</v>
      </c>
      <c r="D9" s="9" t="s">
        <v>3</v>
      </c>
      <c r="E9" s="9" t="s">
        <v>4</v>
      </c>
      <c r="F9" s="8" t="s">
        <v>5</v>
      </c>
      <c r="G9" s="9" t="s">
        <v>6</v>
      </c>
      <c r="H9" s="61" t="s">
        <v>48</v>
      </c>
      <c r="I9" s="58" t="s">
        <v>106</v>
      </c>
      <c r="J9" s="60" t="s">
        <v>107</v>
      </c>
    </row>
    <row r="10" spans="1:10" ht="72.75" customHeight="1" x14ac:dyDescent="0.25">
      <c r="A10" s="82">
        <v>1</v>
      </c>
      <c r="B10" s="3" t="s">
        <v>26</v>
      </c>
      <c r="C10" s="74" t="s">
        <v>13</v>
      </c>
      <c r="D10" s="72"/>
      <c r="E10" s="73"/>
      <c r="F10" s="10" t="s">
        <v>49</v>
      </c>
      <c r="G10" s="11"/>
      <c r="H10" s="62">
        <f>H11+H13+H19+H17+H15</f>
        <v>12450.165089999999</v>
      </c>
      <c r="I10" s="47">
        <f>I11+I13+I17+I19+I15</f>
        <v>0</v>
      </c>
      <c r="J10" s="55">
        <f>J11+J13+J17+J19+J15</f>
        <v>12450.165089999999</v>
      </c>
    </row>
    <row r="11" spans="1:10" ht="70.5" customHeight="1" x14ac:dyDescent="0.25">
      <c r="A11" s="83"/>
      <c r="B11" s="35" t="s">
        <v>19</v>
      </c>
      <c r="C11" s="75"/>
      <c r="D11" s="12" t="s">
        <v>7</v>
      </c>
      <c r="E11" s="12" t="s">
        <v>14</v>
      </c>
      <c r="F11" s="37" t="s">
        <v>50</v>
      </c>
      <c r="G11" s="37" t="s">
        <v>41</v>
      </c>
      <c r="H11" s="50">
        <f>H12</f>
        <v>12040.612289999999</v>
      </c>
      <c r="I11" s="48">
        <f>I12</f>
        <v>0</v>
      </c>
      <c r="J11" s="54">
        <f>J12</f>
        <v>12040.612289999999</v>
      </c>
    </row>
    <row r="12" spans="1:10" ht="32.25" customHeight="1" x14ac:dyDescent="0.25">
      <c r="A12" s="83"/>
      <c r="B12" s="4" t="s">
        <v>20</v>
      </c>
      <c r="C12" s="75"/>
      <c r="D12" s="13" t="s">
        <v>7</v>
      </c>
      <c r="E12" s="13" t="s">
        <v>14</v>
      </c>
      <c r="F12" s="14" t="s">
        <v>50</v>
      </c>
      <c r="G12" s="14" t="s">
        <v>42</v>
      </c>
      <c r="H12" s="45">
        <v>12040.612289999999</v>
      </c>
      <c r="I12" s="49">
        <v>0</v>
      </c>
      <c r="J12" s="53">
        <f>I12+H12</f>
        <v>12040.612289999999</v>
      </c>
    </row>
    <row r="13" spans="1:10" ht="36.75" customHeight="1" x14ac:dyDescent="0.25">
      <c r="A13" s="83"/>
      <c r="B13" s="36" t="s">
        <v>51</v>
      </c>
      <c r="C13" s="75"/>
      <c r="D13" s="12" t="s">
        <v>7</v>
      </c>
      <c r="E13" s="12" t="s">
        <v>14</v>
      </c>
      <c r="F13" s="37" t="s">
        <v>50</v>
      </c>
      <c r="G13" s="37" t="s">
        <v>32</v>
      </c>
      <c r="H13" s="50">
        <f>H14</f>
        <v>49.952800000000003</v>
      </c>
      <c r="I13" s="48">
        <f>I14</f>
        <v>0</v>
      </c>
      <c r="J13" s="54">
        <f>J14</f>
        <v>49.952800000000003</v>
      </c>
    </row>
    <row r="14" spans="1:10" ht="48" customHeight="1" x14ac:dyDescent="0.25">
      <c r="A14" s="83"/>
      <c r="B14" s="32" t="s">
        <v>52</v>
      </c>
      <c r="C14" s="75"/>
      <c r="D14" s="13" t="s">
        <v>7</v>
      </c>
      <c r="E14" s="13" t="s">
        <v>14</v>
      </c>
      <c r="F14" s="14" t="s">
        <v>50</v>
      </c>
      <c r="G14" s="33" t="s">
        <v>53</v>
      </c>
      <c r="H14" s="51">
        <v>49.952800000000003</v>
      </c>
      <c r="I14" s="49">
        <v>0</v>
      </c>
      <c r="J14" s="53">
        <f>I14+H14</f>
        <v>49.952800000000003</v>
      </c>
    </row>
    <row r="15" spans="1:10" ht="35.25" customHeight="1" x14ac:dyDescent="0.25">
      <c r="A15" s="83"/>
      <c r="B15" s="36" t="s">
        <v>51</v>
      </c>
      <c r="C15" s="75"/>
      <c r="D15" s="12" t="s">
        <v>7</v>
      </c>
      <c r="E15" s="12" t="s">
        <v>14</v>
      </c>
      <c r="F15" s="37" t="s">
        <v>55</v>
      </c>
      <c r="G15" s="37" t="s">
        <v>32</v>
      </c>
      <c r="H15" s="46">
        <f>H16</f>
        <v>11.6</v>
      </c>
      <c r="I15" s="48">
        <f>I16</f>
        <v>0</v>
      </c>
      <c r="J15" s="54">
        <f>J16</f>
        <v>11.6</v>
      </c>
    </row>
    <row r="16" spans="1:10" ht="48" customHeight="1" x14ac:dyDescent="0.25">
      <c r="A16" s="83"/>
      <c r="B16" s="32" t="s">
        <v>52</v>
      </c>
      <c r="C16" s="75"/>
      <c r="D16" s="13" t="s">
        <v>7</v>
      </c>
      <c r="E16" s="13" t="s">
        <v>14</v>
      </c>
      <c r="F16" s="14" t="s">
        <v>55</v>
      </c>
      <c r="G16" s="33" t="s">
        <v>53</v>
      </c>
      <c r="H16" s="51">
        <v>11.6</v>
      </c>
      <c r="I16" s="49">
        <v>0</v>
      </c>
      <c r="J16" s="53">
        <f>I16+H16</f>
        <v>11.6</v>
      </c>
    </row>
    <row r="17" spans="1:10" ht="24" customHeight="1" x14ac:dyDescent="0.25">
      <c r="A17" s="83"/>
      <c r="B17" s="36" t="s">
        <v>54</v>
      </c>
      <c r="C17" s="75"/>
      <c r="D17" s="37" t="s">
        <v>18</v>
      </c>
      <c r="E17" s="37" t="s">
        <v>17</v>
      </c>
      <c r="F17" s="37" t="s">
        <v>55</v>
      </c>
      <c r="G17" s="37" t="s">
        <v>32</v>
      </c>
      <c r="H17" s="46">
        <f>H18</f>
        <v>48</v>
      </c>
      <c r="I17" s="48">
        <f>I18</f>
        <v>0</v>
      </c>
      <c r="J17" s="54">
        <f>J18</f>
        <v>48</v>
      </c>
    </row>
    <row r="18" spans="1:10" ht="48" customHeight="1" x14ac:dyDescent="0.25">
      <c r="A18" s="83"/>
      <c r="B18" s="32" t="s">
        <v>52</v>
      </c>
      <c r="C18" s="75"/>
      <c r="D18" s="14" t="s">
        <v>18</v>
      </c>
      <c r="E18" s="14" t="s">
        <v>17</v>
      </c>
      <c r="F18" s="14" t="s">
        <v>55</v>
      </c>
      <c r="G18" s="33" t="s">
        <v>53</v>
      </c>
      <c r="H18" s="51">
        <v>48</v>
      </c>
      <c r="I18" s="49"/>
      <c r="J18" s="53">
        <f>I18+H18</f>
        <v>48</v>
      </c>
    </row>
    <row r="19" spans="1:10" ht="33.75" customHeight="1" x14ac:dyDescent="0.25">
      <c r="A19" s="83"/>
      <c r="B19" s="5" t="s">
        <v>24</v>
      </c>
      <c r="C19" s="75"/>
      <c r="D19" s="12" t="s">
        <v>27</v>
      </c>
      <c r="E19" s="12" t="s">
        <v>7</v>
      </c>
      <c r="F19" s="37" t="s">
        <v>105</v>
      </c>
      <c r="G19" s="38" t="s">
        <v>56</v>
      </c>
      <c r="H19" s="50">
        <f>H20</f>
        <v>300</v>
      </c>
      <c r="I19" s="48">
        <f>I20</f>
        <v>0</v>
      </c>
      <c r="J19" s="54">
        <f>J20</f>
        <v>300</v>
      </c>
    </row>
    <row r="20" spans="1:10" ht="45.75" customHeight="1" x14ac:dyDescent="0.25">
      <c r="A20" s="52"/>
      <c r="B20" s="7" t="s">
        <v>109</v>
      </c>
      <c r="C20" s="76"/>
      <c r="D20" s="13" t="s">
        <v>27</v>
      </c>
      <c r="E20" s="13" t="s">
        <v>7</v>
      </c>
      <c r="F20" s="14" t="s">
        <v>105</v>
      </c>
      <c r="G20" s="34" t="s">
        <v>108</v>
      </c>
      <c r="H20" s="63">
        <v>300</v>
      </c>
      <c r="I20" s="49">
        <v>0</v>
      </c>
      <c r="J20" s="53">
        <f>I20+H20</f>
        <v>300</v>
      </c>
    </row>
    <row r="21" spans="1:10" ht="63" customHeight="1" x14ac:dyDescent="0.25">
      <c r="A21" s="82">
        <v>2</v>
      </c>
      <c r="B21" s="15" t="s">
        <v>21</v>
      </c>
      <c r="C21" s="74" t="s">
        <v>9</v>
      </c>
      <c r="D21" s="23"/>
      <c r="E21" s="23"/>
      <c r="F21" s="16">
        <v>1400000000</v>
      </c>
      <c r="G21" s="17"/>
      <c r="H21" s="62">
        <f t="shared" ref="H21:J22" si="0">H22</f>
        <v>86</v>
      </c>
      <c r="I21" s="47">
        <f t="shared" si="0"/>
        <v>0</v>
      </c>
      <c r="J21" s="55">
        <f t="shared" si="0"/>
        <v>86</v>
      </c>
    </row>
    <row r="22" spans="1:10" ht="33" customHeight="1" x14ac:dyDescent="0.25">
      <c r="A22" s="83"/>
      <c r="B22" s="5" t="s">
        <v>22</v>
      </c>
      <c r="C22" s="75"/>
      <c r="D22" s="25" t="s">
        <v>7</v>
      </c>
      <c r="E22" s="25" t="s">
        <v>8</v>
      </c>
      <c r="F22" s="18">
        <v>1400199990</v>
      </c>
      <c r="G22" s="19">
        <v>200</v>
      </c>
      <c r="H22" s="54">
        <f t="shared" si="0"/>
        <v>86</v>
      </c>
      <c r="I22" s="48">
        <f t="shared" si="0"/>
        <v>0</v>
      </c>
      <c r="J22" s="54">
        <f t="shared" si="0"/>
        <v>86</v>
      </c>
    </row>
    <row r="23" spans="1:10" ht="46.5" customHeight="1" x14ac:dyDescent="0.25">
      <c r="A23" s="84"/>
      <c r="B23" s="6" t="s">
        <v>12</v>
      </c>
      <c r="C23" s="76"/>
      <c r="D23" s="27" t="s">
        <v>7</v>
      </c>
      <c r="E23" s="27" t="s">
        <v>8</v>
      </c>
      <c r="F23" s="20">
        <v>1400199990</v>
      </c>
      <c r="G23" s="21">
        <v>240</v>
      </c>
      <c r="H23" s="53">
        <v>86</v>
      </c>
      <c r="I23" s="49"/>
      <c r="J23" s="53">
        <f>I23+H23</f>
        <v>86</v>
      </c>
    </row>
    <row r="24" spans="1:10" ht="66" customHeight="1" x14ac:dyDescent="0.25">
      <c r="A24" s="82">
        <v>3</v>
      </c>
      <c r="B24" s="15" t="s">
        <v>36</v>
      </c>
      <c r="C24" s="74" t="s">
        <v>9</v>
      </c>
      <c r="D24" s="23"/>
      <c r="E24" s="23"/>
      <c r="F24" s="16">
        <v>1500000000</v>
      </c>
      <c r="G24" s="22"/>
      <c r="H24" s="55">
        <f>H25+H27+H29+H31+H33+H35</f>
        <v>12659.88358</v>
      </c>
      <c r="I24" s="47">
        <f>I25+I27+I29+I31+I33+I35</f>
        <v>0</v>
      </c>
      <c r="J24" s="55">
        <f>J25+J27+J29+J31+J33+J35</f>
        <v>12659.88358</v>
      </c>
    </row>
    <row r="25" spans="1:10" ht="17.25" customHeight="1" x14ac:dyDescent="0.25">
      <c r="A25" s="83"/>
      <c r="B25" s="35" t="s">
        <v>54</v>
      </c>
      <c r="C25" s="75"/>
      <c r="D25" s="37" t="s">
        <v>7</v>
      </c>
      <c r="E25" s="37" t="s">
        <v>8</v>
      </c>
      <c r="F25" s="37" t="s">
        <v>101</v>
      </c>
      <c r="G25" s="37" t="s">
        <v>56</v>
      </c>
      <c r="H25" s="46">
        <f>H26</f>
        <v>74.174999999999997</v>
      </c>
      <c r="I25" s="48">
        <f>I26</f>
        <v>0</v>
      </c>
      <c r="J25" s="54">
        <f>J26</f>
        <v>74.174999999999997</v>
      </c>
    </row>
    <row r="26" spans="1:10" ht="18" customHeight="1" x14ac:dyDescent="0.25">
      <c r="A26" s="83"/>
      <c r="B26" s="32" t="s">
        <v>25</v>
      </c>
      <c r="C26" s="75"/>
      <c r="D26" s="14" t="s">
        <v>7</v>
      </c>
      <c r="E26" s="14" t="s">
        <v>8</v>
      </c>
      <c r="F26" s="14" t="s">
        <v>101</v>
      </c>
      <c r="G26" s="14" t="s">
        <v>102</v>
      </c>
      <c r="H26" s="45">
        <v>74.174999999999997</v>
      </c>
      <c r="I26" s="49"/>
      <c r="J26" s="53">
        <f>I26+H26</f>
        <v>74.174999999999997</v>
      </c>
    </row>
    <row r="27" spans="1:10" ht="19.5" customHeight="1" x14ac:dyDescent="0.25">
      <c r="A27" s="83"/>
      <c r="B27" s="35" t="s">
        <v>54</v>
      </c>
      <c r="C27" s="75"/>
      <c r="D27" s="37" t="s">
        <v>7</v>
      </c>
      <c r="E27" s="37" t="s">
        <v>8</v>
      </c>
      <c r="F27" s="37" t="s">
        <v>101</v>
      </c>
      <c r="G27" s="37" t="s">
        <v>32</v>
      </c>
      <c r="H27" s="46">
        <f>H28</f>
        <v>3646.1479399999998</v>
      </c>
      <c r="I27" s="48">
        <f>I28</f>
        <v>-2.5</v>
      </c>
      <c r="J27" s="54">
        <f>J28</f>
        <v>3643.6479399999998</v>
      </c>
    </row>
    <row r="28" spans="1:10" ht="48" customHeight="1" x14ac:dyDescent="0.25">
      <c r="A28" s="83"/>
      <c r="B28" s="32" t="s">
        <v>52</v>
      </c>
      <c r="C28" s="75"/>
      <c r="D28" s="14" t="s">
        <v>7</v>
      </c>
      <c r="E28" s="14" t="s">
        <v>8</v>
      </c>
      <c r="F28" s="14" t="s">
        <v>101</v>
      </c>
      <c r="G28" s="14" t="s">
        <v>53</v>
      </c>
      <c r="H28" s="45">
        <v>3646.1479399999998</v>
      </c>
      <c r="I28" s="49">
        <v>-2.5</v>
      </c>
      <c r="J28" s="53">
        <f>I28+H28</f>
        <v>3643.6479399999998</v>
      </c>
    </row>
    <row r="29" spans="1:10" ht="18.75" customHeight="1" x14ac:dyDescent="0.25">
      <c r="A29" s="83"/>
      <c r="B29" s="35" t="s">
        <v>54</v>
      </c>
      <c r="C29" s="75"/>
      <c r="D29" s="37" t="s">
        <v>7</v>
      </c>
      <c r="E29" s="37" t="s">
        <v>8</v>
      </c>
      <c r="F29" s="37" t="s">
        <v>101</v>
      </c>
      <c r="G29" s="37" t="s">
        <v>69</v>
      </c>
      <c r="H29" s="46">
        <f>H30</f>
        <v>80.5</v>
      </c>
      <c r="I29" s="48">
        <f>I30</f>
        <v>0</v>
      </c>
      <c r="J29" s="54">
        <f>J30</f>
        <v>80.5</v>
      </c>
    </row>
    <row r="30" spans="1:10" ht="20.25" customHeight="1" x14ac:dyDescent="0.25">
      <c r="A30" s="83"/>
      <c r="B30" s="32" t="s">
        <v>100</v>
      </c>
      <c r="C30" s="75"/>
      <c r="D30" s="14" t="s">
        <v>7</v>
      </c>
      <c r="E30" s="14" t="s">
        <v>8</v>
      </c>
      <c r="F30" s="14" t="s">
        <v>101</v>
      </c>
      <c r="G30" s="14" t="s">
        <v>103</v>
      </c>
      <c r="H30" s="45">
        <v>80.5</v>
      </c>
      <c r="I30" s="49"/>
      <c r="J30" s="53">
        <f>H30+I30</f>
        <v>80.5</v>
      </c>
    </row>
    <row r="31" spans="1:10" ht="20.25" customHeight="1" x14ac:dyDescent="0.25">
      <c r="A31" s="83"/>
      <c r="B31" s="35" t="s">
        <v>54</v>
      </c>
      <c r="C31" s="75"/>
      <c r="D31" s="37" t="s">
        <v>7</v>
      </c>
      <c r="E31" s="37" t="s">
        <v>8</v>
      </c>
      <c r="F31" s="37" t="s">
        <v>104</v>
      </c>
      <c r="G31" s="37" t="s">
        <v>41</v>
      </c>
      <c r="H31" s="46">
        <f t="shared" ref="H31" si="1">H32</f>
        <v>8713.7966400000005</v>
      </c>
      <c r="I31" s="48">
        <f>I32</f>
        <v>0</v>
      </c>
      <c r="J31" s="54">
        <f>J32</f>
        <v>8713.7966400000005</v>
      </c>
    </row>
    <row r="32" spans="1:10" ht="26.25" customHeight="1" x14ac:dyDescent="0.25">
      <c r="A32" s="83"/>
      <c r="B32" s="32" t="s">
        <v>93</v>
      </c>
      <c r="C32" s="75"/>
      <c r="D32" s="14" t="s">
        <v>7</v>
      </c>
      <c r="E32" s="14" t="s">
        <v>8</v>
      </c>
      <c r="F32" s="14" t="s">
        <v>104</v>
      </c>
      <c r="G32" s="14" t="s">
        <v>95</v>
      </c>
      <c r="H32" s="45">
        <v>8713.7966400000005</v>
      </c>
      <c r="I32" s="49"/>
      <c r="J32" s="53">
        <f>I32+H32</f>
        <v>8713.7966400000005</v>
      </c>
    </row>
    <row r="33" spans="1:10" ht="29.25" customHeight="1" x14ac:dyDescent="0.25">
      <c r="A33" s="83"/>
      <c r="B33" s="36" t="s">
        <v>51</v>
      </c>
      <c r="C33" s="75"/>
      <c r="D33" s="37" t="s">
        <v>7</v>
      </c>
      <c r="E33" s="37" t="s">
        <v>8</v>
      </c>
      <c r="F33" s="37" t="s">
        <v>104</v>
      </c>
      <c r="G33" s="37" t="s">
        <v>32</v>
      </c>
      <c r="H33" s="46">
        <f>H34</f>
        <v>115.264</v>
      </c>
      <c r="I33" s="48">
        <f>I34</f>
        <v>0</v>
      </c>
      <c r="J33" s="54">
        <f>J34</f>
        <v>115.264</v>
      </c>
    </row>
    <row r="34" spans="1:10" ht="40.5" customHeight="1" x14ac:dyDescent="0.25">
      <c r="A34" s="83"/>
      <c r="B34" s="32" t="s">
        <v>52</v>
      </c>
      <c r="C34" s="75"/>
      <c r="D34" s="14" t="s">
        <v>7</v>
      </c>
      <c r="E34" s="14" t="s">
        <v>8</v>
      </c>
      <c r="F34" s="14" t="s">
        <v>104</v>
      </c>
      <c r="G34" s="14" t="s">
        <v>53</v>
      </c>
      <c r="H34" s="45">
        <v>115.264</v>
      </c>
      <c r="I34" s="49"/>
      <c r="J34" s="53">
        <f>I34+H34</f>
        <v>115.264</v>
      </c>
    </row>
    <row r="35" spans="1:10" ht="29.25" customHeight="1" x14ac:dyDescent="0.25">
      <c r="A35" s="83"/>
      <c r="B35" s="36" t="s">
        <v>51</v>
      </c>
      <c r="C35" s="75"/>
      <c r="D35" s="37" t="s">
        <v>18</v>
      </c>
      <c r="E35" s="37" t="s">
        <v>17</v>
      </c>
      <c r="F35" s="37" t="s">
        <v>104</v>
      </c>
      <c r="G35" s="37" t="s">
        <v>32</v>
      </c>
      <c r="H35" s="54">
        <f>H36</f>
        <v>30</v>
      </c>
      <c r="I35" s="48">
        <f>I36</f>
        <v>2.5</v>
      </c>
      <c r="J35" s="54">
        <f>J36</f>
        <v>32.5</v>
      </c>
    </row>
    <row r="36" spans="1:10" ht="49.5" customHeight="1" x14ac:dyDescent="0.25">
      <c r="A36" s="84"/>
      <c r="B36" s="32" t="s">
        <v>52</v>
      </c>
      <c r="C36" s="76"/>
      <c r="D36" s="14" t="s">
        <v>18</v>
      </c>
      <c r="E36" s="14" t="s">
        <v>17</v>
      </c>
      <c r="F36" s="14" t="s">
        <v>104</v>
      </c>
      <c r="G36" s="14" t="s">
        <v>53</v>
      </c>
      <c r="H36" s="53">
        <v>30</v>
      </c>
      <c r="I36" s="49">
        <v>2.5</v>
      </c>
      <c r="J36" s="53">
        <f>I36+H36</f>
        <v>32.5</v>
      </c>
    </row>
    <row r="37" spans="1:10" ht="84" customHeight="1" x14ac:dyDescent="0.25">
      <c r="A37" s="79">
        <v>4</v>
      </c>
      <c r="B37" s="15" t="s">
        <v>38</v>
      </c>
      <c r="C37" s="74" t="s">
        <v>13</v>
      </c>
      <c r="D37" s="23"/>
      <c r="E37" s="23"/>
      <c r="F37" s="23" t="s">
        <v>57</v>
      </c>
      <c r="G37" s="24"/>
      <c r="H37" s="55">
        <f>H38+H42+H40</f>
        <v>486.29593999999997</v>
      </c>
      <c r="I37" s="47">
        <f>I38+I42+I40</f>
        <v>20</v>
      </c>
      <c r="J37" s="55">
        <f>J38+J42+J40</f>
        <v>506.29593999999997</v>
      </c>
    </row>
    <row r="38" spans="1:10" ht="30" x14ac:dyDescent="0.25">
      <c r="A38" s="80"/>
      <c r="B38" s="5" t="s">
        <v>22</v>
      </c>
      <c r="C38" s="75"/>
      <c r="D38" s="25" t="s">
        <v>10</v>
      </c>
      <c r="E38" s="25" t="s">
        <v>11</v>
      </c>
      <c r="F38" s="38" t="s">
        <v>34</v>
      </c>
      <c r="G38" s="37" t="s">
        <v>32</v>
      </c>
      <c r="H38" s="54">
        <f>H39</f>
        <v>475.29593999999997</v>
      </c>
      <c r="I38" s="48">
        <f>I39</f>
        <v>0</v>
      </c>
      <c r="J38" s="54">
        <f>J39</f>
        <v>475.29593999999997</v>
      </c>
    </row>
    <row r="39" spans="1:10" ht="45" x14ac:dyDescent="0.25">
      <c r="A39" s="80"/>
      <c r="B39" s="6" t="s">
        <v>12</v>
      </c>
      <c r="C39" s="75"/>
      <c r="D39" s="27" t="s">
        <v>10</v>
      </c>
      <c r="E39" s="27" t="s">
        <v>11</v>
      </c>
      <c r="F39" s="34" t="s">
        <v>34</v>
      </c>
      <c r="G39" s="34" t="s">
        <v>53</v>
      </c>
      <c r="H39" s="45">
        <v>475.29593999999997</v>
      </c>
      <c r="I39" s="49">
        <v>0</v>
      </c>
      <c r="J39" s="53">
        <f>I39+H39</f>
        <v>475.29593999999997</v>
      </c>
    </row>
    <row r="40" spans="1:10" ht="30" x14ac:dyDescent="0.25">
      <c r="A40" s="80"/>
      <c r="B40" s="36" t="s">
        <v>24</v>
      </c>
      <c r="C40" s="75"/>
      <c r="D40" s="25" t="s">
        <v>10</v>
      </c>
      <c r="E40" s="25" t="s">
        <v>11</v>
      </c>
      <c r="F40" s="38" t="s">
        <v>34</v>
      </c>
      <c r="G40" s="38" t="s">
        <v>56</v>
      </c>
      <c r="H40" s="46">
        <f>H41</f>
        <v>0</v>
      </c>
      <c r="I40" s="48">
        <f>I41</f>
        <v>20</v>
      </c>
      <c r="J40" s="54">
        <f>J41</f>
        <v>20</v>
      </c>
    </row>
    <row r="41" spans="1:10" x14ac:dyDescent="0.25">
      <c r="A41" s="80"/>
      <c r="B41" s="32" t="s">
        <v>25</v>
      </c>
      <c r="C41" s="75"/>
      <c r="D41" s="27" t="s">
        <v>10</v>
      </c>
      <c r="E41" s="27" t="s">
        <v>11</v>
      </c>
      <c r="F41" s="34" t="s">
        <v>34</v>
      </c>
      <c r="G41" s="34" t="s">
        <v>102</v>
      </c>
      <c r="H41" s="45">
        <v>0</v>
      </c>
      <c r="I41" s="49">
        <v>20</v>
      </c>
      <c r="J41" s="53">
        <f>I41+H41</f>
        <v>20</v>
      </c>
    </row>
    <row r="42" spans="1:10" x14ac:dyDescent="0.25">
      <c r="A42" s="80"/>
      <c r="B42" s="36" t="s">
        <v>54</v>
      </c>
      <c r="C42" s="75"/>
      <c r="D42" s="38" t="s">
        <v>10</v>
      </c>
      <c r="E42" s="38" t="s">
        <v>11</v>
      </c>
      <c r="F42" s="38" t="s">
        <v>58</v>
      </c>
      <c r="G42" s="37" t="s">
        <v>32</v>
      </c>
      <c r="H42" s="54">
        <f>H43</f>
        <v>11</v>
      </c>
      <c r="I42" s="48">
        <f>I43</f>
        <v>0</v>
      </c>
      <c r="J42" s="54">
        <f>J43</f>
        <v>11</v>
      </c>
    </row>
    <row r="43" spans="1:10" ht="45" x14ac:dyDescent="0.25">
      <c r="A43" s="81"/>
      <c r="B43" s="32" t="s">
        <v>52</v>
      </c>
      <c r="C43" s="76"/>
      <c r="D43" s="34" t="s">
        <v>10</v>
      </c>
      <c r="E43" s="34" t="s">
        <v>11</v>
      </c>
      <c r="F43" s="34" t="s">
        <v>58</v>
      </c>
      <c r="G43" s="34" t="s">
        <v>53</v>
      </c>
      <c r="H43" s="53">
        <v>11</v>
      </c>
      <c r="I43" s="49"/>
      <c r="J43" s="53">
        <f>I43+H43</f>
        <v>11</v>
      </c>
    </row>
    <row r="44" spans="1:10" ht="97.5" customHeight="1" x14ac:dyDescent="0.25">
      <c r="A44" s="79">
        <v>5</v>
      </c>
      <c r="B44" s="28" t="s">
        <v>28</v>
      </c>
      <c r="C44" s="74" t="s">
        <v>13</v>
      </c>
      <c r="D44" s="23"/>
      <c r="E44" s="23"/>
      <c r="F44" s="23" t="s">
        <v>60</v>
      </c>
      <c r="G44" s="29"/>
      <c r="H44" s="55">
        <f>H45</f>
        <v>5</v>
      </c>
      <c r="I44" s="47">
        <f>I45</f>
        <v>0</v>
      </c>
      <c r="J44" s="55">
        <f>J45</f>
        <v>5</v>
      </c>
    </row>
    <row r="45" spans="1:10" ht="30" x14ac:dyDescent="0.25">
      <c r="A45" s="80"/>
      <c r="B45" s="5" t="s">
        <v>23</v>
      </c>
      <c r="C45" s="75"/>
      <c r="D45" s="25" t="s">
        <v>10</v>
      </c>
      <c r="E45" s="25" t="s">
        <v>29</v>
      </c>
      <c r="F45" s="38" t="s">
        <v>59</v>
      </c>
      <c r="G45" s="26">
        <v>200</v>
      </c>
      <c r="H45" s="54">
        <f>H46</f>
        <v>5</v>
      </c>
      <c r="I45" s="48">
        <f>I46</f>
        <v>0</v>
      </c>
      <c r="J45" s="54">
        <f>H45+I45</f>
        <v>5</v>
      </c>
    </row>
    <row r="46" spans="1:10" ht="45" x14ac:dyDescent="0.25">
      <c r="A46" s="81"/>
      <c r="B46" s="6" t="s">
        <v>12</v>
      </c>
      <c r="C46" s="76"/>
      <c r="D46" s="27" t="s">
        <v>10</v>
      </c>
      <c r="E46" s="27" t="s">
        <v>29</v>
      </c>
      <c r="F46" s="34" t="s">
        <v>59</v>
      </c>
      <c r="G46" s="24">
        <v>240</v>
      </c>
      <c r="H46" s="53">
        <v>5</v>
      </c>
      <c r="I46" s="49"/>
      <c r="J46" s="53">
        <f>I46+H46</f>
        <v>5</v>
      </c>
    </row>
    <row r="47" spans="1:10" ht="57" x14ac:dyDescent="0.25">
      <c r="A47" s="79">
        <v>6</v>
      </c>
      <c r="B47" s="28" t="s">
        <v>40</v>
      </c>
      <c r="C47" s="74" t="s">
        <v>13</v>
      </c>
      <c r="D47" s="23"/>
      <c r="E47" s="23"/>
      <c r="F47" s="23" t="s">
        <v>81</v>
      </c>
      <c r="G47" s="29"/>
      <c r="H47" s="55">
        <f>H48+H50+H52+H54</f>
        <v>216.39000000000001</v>
      </c>
      <c r="I47" s="49">
        <f>I48+I50+I52+I54</f>
        <v>0</v>
      </c>
      <c r="J47" s="55">
        <f>J48+J50+J52+J54</f>
        <v>216.39000000000001</v>
      </c>
    </row>
    <row r="48" spans="1:10" x14ac:dyDescent="0.25">
      <c r="A48" s="80"/>
      <c r="B48" s="35" t="s">
        <v>54</v>
      </c>
      <c r="C48" s="75"/>
      <c r="D48" s="38" t="s">
        <v>10</v>
      </c>
      <c r="E48" s="38" t="s">
        <v>29</v>
      </c>
      <c r="F48" s="37" t="s">
        <v>61</v>
      </c>
      <c r="G48" s="38" t="s">
        <v>32</v>
      </c>
      <c r="H48" s="46">
        <f>H49</f>
        <v>168</v>
      </c>
      <c r="I48" s="48">
        <f>I49</f>
        <v>0</v>
      </c>
      <c r="J48" s="54">
        <f>J49</f>
        <v>168</v>
      </c>
    </row>
    <row r="49" spans="1:10" ht="45" x14ac:dyDescent="0.25">
      <c r="A49" s="80"/>
      <c r="B49" s="32" t="s">
        <v>52</v>
      </c>
      <c r="C49" s="75"/>
      <c r="D49" s="40" t="s">
        <v>10</v>
      </c>
      <c r="E49" s="40" t="s">
        <v>29</v>
      </c>
      <c r="F49" s="14" t="s">
        <v>61</v>
      </c>
      <c r="G49" s="34" t="s">
        <v>53</v>
      </c>
      <c r="H49" s="51">
        <v>168</v>
      </c>
      <c r="I49" s="49"/>
      <c r="J49" s="53">
        <f>I49+H49</f>
        <v>168</v>
      </c>
    </row>
    <row r="50" spans="1:10" ht="30" x14ac:dyDescent="0.25">
      <c r="A50" s="80"/>
      <c r="B50" s="35" t="s">
        <v>62</v>
      </c>
      <c r="C50" s="75"/>
      <c r="D50" s="38" t="s">
        <v>10</v>
      </c>
      <c r="E50" s="38" t="s">
        <v>29</v>
      </c>
      <c r="F50" s="37" t="s">
        <v>63</v>
      </c>
      <c r="G50" s="38" t="s">
        <v>41</v>
      </c>
      <c r="H50" s="54">
        <f>H51</f>
        <v>30.960999999999999</v>
      </c>
      <c r="I50" s="48">
        <f>I51</f>
        <v>0</v>
      </c>
      <c r="J50" s="54">
        <f>J51</f>
        <v>30.960999999999999</v>
      </c>
    </row>
    <row r="51" spans="1:10" ht="30" x14ac:dyDescent="0.25">
      <c r="A51" s="80"/>
      <c r="B51" s="4" t="s">
        <v>20</v>
      </c>
      <c r="C51" s="75"/>
      <c r="D51" s="40" t="s">
        <v>10</v>
      </c>
      <c r="E51" s="40" t="s">
        <v>29</v>
      </c>
      <c r="F51" s="14" t="s">
        <v>64</v>
      </c>
      <c r="G51" s="34" t="s">
        <v>42</v>
      </c>
      <c r="H51" s="45">
        <v>30.960999999999999</v>
      </c>
      <c r="I51" s="49"/>
      <c r="J51" s="53">
        <f>I51+H51</f>
        <v>30.960999999999999</v>
      </c>
    </row>
    <row r="52" spans="1:10" ht="30" x14ac:dyDescent="0.25">
      <c r="A52" s="80"/>
      <c r="B52" s="35" t="s">
        <v>65</v>
      </c>
      <c r="C52" s="75"/>
      <c r="D52" s="38" t="s">
        <v>10</v>
      </c>
      <c r="E52" s="38" t="s">
        <v>29</v>
      </c>
      <c r="F52" s="37" t="s">
        <v>66</v>
      </c>
      <c r="G52" s="38" t="s">
        <v>41</v>
      </c>
      <c r="H52" s="54">
        <f>H53</f>
        <v>13.269</v>
      </c>
      <c r="I52" s="48">
        <f>I53</f>
        <v>0</v>
      </c>
      <c r="J52" s="54">
        <f>J53</f>
        <v>13.269</v>
      </c>
    </row>
    <row r="53" spans="1:10" ht="30" x14ac:dyDescent="0.25">
      <c r="A53" s="80"/>
      <c r="B53" s="4" t="s">
        <v>20</v>
      </c>
      <c r="C53" s="75"/>
      <c r="D53" s="40" t="s">
        <v>10</v>
      </c>
      <c r="E53" s="40" t="s">
        <v>29</v>
      </c>
      <c r="F53" s="14" t="s">
        <v>66</v>
      </c>
      <c r="G53" s="34" t="s">
        <v>42</v>
      </c>
      <c r="H53" s="45">
        <v>13.269</v>
      </c>
      <c r="I53" s="49"/>
      <c r="J53" s="53">
        <f>I53+H53</f>
        <v>13.269</v>
      </c>
    </row>
    <row r="54" spans="1:10" x14ac:dyDescent="0.25">
      <c r="A54" s="80"/>
      <c r="B54" s="35" t="s">
        <v>54</v>
      </c>
      <c r="C54" s="75"/>
      <c r="D54" s="38"/>
      <c r="E54" s="38"/>
      <c r="F54" s="37" t="s">
        <v>64</v>
      </c>
      <c r="G54" s="38" t="s">
        <v>32</v>
      </c>
      <c r="H54" s="54">
        <f>H55</f>
        <v>4.16</v>
      </c>
      <c r="I54" s="48">
        <f>I55</f>
        <v>0</v>
      </c>
      <c r="J54" s="54">
        <f>J55</f>
        <v>4.16</v>
      </c>
    </row>
    <row r="55" spans="1:10" ht="45" x14ac:dyDescent="0.25">
      <c r="A55" s="81"/>
      <c r="B55" s="32" t="s">
        <v>52</v>
      </c>
      <c r="C55" s="76"/>
      <c r="D55" s="40" t="s">
        <v>10</v>
      </c>
      <c r="E55" s="40" t="s">
        <v>29</v>
      </c>
      <c r="F55" s="14" t="s">
        <v>64</v>
      </c>
      <c r="G55" s="34" t="s">
        <v>53</v>
      </c>
      <c r="H55" s="64">
        <v>4.16</v>
      </c>
      <c r="I55" s="49"/>
      <c r="J55" s="53">
        <f>I55+H55</f>
        <v>4.16</v>
      </c>
    </row>
    <row r="56" spans="1:10" ht="86.25" x14ac:dyDescent="0.25">
      <c r="A56" s="79">
        <v>7</v>
      </c>
      <c r="B56" s="30" t="s">
        <v>37</v>
      </c>
      <c r="C56" s="74" t="s">
        <v>13</v>
      </c>
      <c r="D56" s="10"/>
      <c r="E56" s="10"/>
      <c r="F56" s="23" t="s">
        <v>80</v>
      </c>
      <c r="G56" s="22"/>
      <c r="H56" s="55">
        <f>H57+H61+H63+H59+H65</f>
        <v>30372.228489999998</v>
      </c>
      <c r="I56" s="47">
        <f>I57+I59+I61+I63+I65</f>
        <v>372.84939000000003</v>
      </c>
      <c r="J56" s="55">
        <f>J57+J59+J61+J63+J65</f>
        <v>30745.077879999997</v>
      </c>
    </row>
    <row r="57" spans="1:10" x14ac:dyDescent="0.25">
      <c r="A57" s="80"/>
      <c r="B57" s="36" t="s">
        <v>54</v>
      </c>
      <c r="C57" s="75"/>
      <c r="D57" s="25" t="s">
        <v>14</v>
      </c>
      <c r="E57" s="25" t="s">
        <v>30</v>
      </c>
      <c r="F57" s="38" t="s">
        <v>68</v>
      </c>
      <c r="G57" s="38" t="s">
        <v>69</v>
      </c>
      <c r="H57" s="54">
        <f>H58</f>
        <v>16264</v>
      </c>
      <c r="I57" s="48">
        <f>I58</f>
        <v>0</v>
      </c>
      <c r="J57" s="54">
        <f>J58</f>
        <v>16264</v>
      </c>
    </row>
    <row r="58" spans="1:10" ht="45" x14ac:dyDescent="0.25">
      <c r="A58" s="80"/>
      <c r="B58" s="41" t="s">
        <v>67</v>
      </c>
      <c r="C58" s="75"/>
      <c r="D58" s="27" t="s">
        <v>14</v>
      </c>
      <c r="E58" s="27" t="s">
        <v>30</v>
      </c>
      <c r="F58" s="34" t="s">
        <v>68</v>
      </c>
      <c r="G58" s="34" t="s">
        <v>70</v>
      </c>
      <c r="H58" s="53">
        <v>16264</v>
      </c>
      <c r="I58" s="49"/>
      <c r="J58" s="53">
        <f>I58+H58</f>
        <v>16264</v>
      </c>
    </row>
    <row r="59" spans="1:10" ht="21.75" customHeight="1" x14ac:dyDescent="0.25">
      <c r="A59" s="80"/>
      <c r="B59" s="36" t="s">
        <v>71</v>
      </c>
      <c r="C59" s="75"/>
      <c r="D59" s="25" t="s">
        <v>14</v>
      </c>
      <c r="E59" s="25" t="s">
        <v>11</v>
      </c>
      <c r="F59" s="38" t="s">
        <v>72</v>
      </c>
      <c r="G59" s="38" t="s">
        <v>32</v>
      </c>
      <c r="H59" s="54">
        <f>H60</f>
        <v>1000</v>
      </c>
      <c r="I59" s="48">
        <f>I60</f>
        <v>655</v>
      </c>
      <c r="J59" s="54">
        <f>J60</f>
        <v>1655</v>
      </c>
    </row>
    <row r="60" spans="1:10" ht="33" customHeight="1" x14ac:dyDescent="0.25">
      <c r="A60" s="80"/>
      <c r="B60" s="32" t="s">
        <v>52</v>
      </c>
      <c r="C60" s="75"/>
      <c r="D60" s="27" t="s">
        <v>14</v>
      </c>
      <c r="E60" s="27" t="s">
        <v>11</v>
      </c>
      <c r="F60" s="34" t="s">
        <v>72</v>
      </c>
      <c r="G60" s="34" t="s">
        <v>53</v>
      </c>
      <c r="H60" s="53">
        <v>1000</v>
      </c>
      <c r="I60" s="49">
        <v>655</v>
      </c>
      <c r="J60" s="53">
        <f>I60+H60</f>
        <v>1655</v>
      </c>
    </row>
    <row r="61" spans="1:10" x14ac:dyDescent="0.25">
      <c r="A61" s="80"/>
      <c r="B61" s="36" t="s">
        <v>73</v>
      </c>
      <c r="C61" s="75"/>
      <c r="D61" s="25" t="s">
        <v>14</v>
      </c>
      <c r="E61" s="25" t="s">
        <v>11</v>
      </c>
      <c r="F61" s="38" t="s">
        <v>74</v>
      </c>
      <c r="G61" s="38" t="s">
        <v>32</v>
      </c>
      <c r="H61" s="54">
        <f>H62</f>
        <v>5572.7384899999997</v>
      </c>
      <c r="I61" s="48">
        <f>I62</f>
        <v>-282.15060999999997</v>
      </c>
      <c r="J61" s="54">
        <f>J62</f>
        <v>5290.58788</v>
      </c>
    </row>
    <row r="62" spans="1:10" ht="32.25" customHeight="1" x14ac:dyDescent="0.25">
      <c r="A62" s="80"/>
      <c r="B62" s="32" t="s">
        <v>52</v>
      </c>
      <c r="C62" s="75"/>
      <c r="D62" s="27" t="s">
        <v>14</v>
      </c>
      <c r="E62" s="27" t="s">
        <v>11</v>
      </c>
      <c r="F62" s="34" t="s">
        <v>74</v>
      </c>
      <c r="G62" s="34" t="s">
        <v>53</v>
      </c>
      <c r="H62" s="45">
        <v>5572.7384899999997</v>
      </c>
      <c r="I62" s="49">
        <f>-655+372.84939</f>
        <v>-282.15060999999997</v>
      </c>
      <c r="J62" s="53">
        <f>I62+H62</f>
        <v>5290.58788</v>
      </c>
    </row>
    <row r="63" spans="1:10" ht="45" x14ac:dyDescent="0.25">
      <c r="A63" s="80"/>
      <c r="B63" s="36" t="s">
        <v>75</v>
      </c>
      <c r="C63" s="75"/>
      <c r="D63" s="38" t="s">
        <v>14</v>
      </c>
      <c r="E63" s="38" t="s">
        <v>11</v>
      </c>
      <c r="F63" s="38" t="s">
        <v>76</v>
      </c>
      <c r="G63" s="38" t="s">
        <v>32</v>
      </c>
      <c r="H63" s="54">
        <f>H64</f>
        <v>7158.69</v>
      </c>
      <c r="I63" s="48">
        <f>I64</f>
        <v>0</v>
      </c>
      <c r="J63" s="54">
        <f>J64</f>
        <v>7158.69</v>
      </c>
    </row>
    <row r="64" spans="1:10" ht="27.75" customHeight="1" x14ac:dyDescent="0.25">
      <c r="A64" s="80"/>
      <c r="B64" s="32" t="s">
        <v>52</v>
      </c>
      <c r="C64" s="75"/>
      <c r="D64" s="34" t="s">
        <v>14</v>
      </c>
      <c r="E64" s="34" t="s">
        <v>11</v>
      </c>
      <c r="F64" s="34" t="s">
        <v>76</v>
      </c>
      <c r="G64" s="34" t="s">
        <v>53</v>
      </c>
      <c r="H64" s="45">
        <v>7158.69</v>
      </c>
      <c r="I64" s="49"/>
      <c r="J64" s="53">
        <f>I64+H64</f>
        <v>7158.69</v>
      </c>
    </row>
    <row r="65" spans="1:10" ht="45.75" customHeight="1" x14ac:dyDescent="0.25">
      <c r="A65" s="80"/>
      <c r="B65" s="36" t="s">
        <v>77</v>
      </c>
      <c r="C65" s="75"/>
      <c r="D65" s="38" t="s">
        <v>14</v>
      </c>
      <c r="E65" s="38" t="s">
        <v>11</v>
      </c>
      <c r="F65" s="38" t="s">
        <v>78</v>
      </c>
      <c r="G65" s="38" t="s">
        <v>32</v>
      </c>
      <c r="H65" s="54">
        <f>H66</f>
        <v>376.8</v>
      </c>
      <c r="I65" s="48">
        <f>I66</f>
        <v>0</v>
      </c>
      <c r="J65" s="54">
        <f>J66</f>
        <v>376.8</v>
      </c>
    </row>
    <row r="66" spans="1:10" ht="29.25" customHeight="1" x14ac:dyDescent="0.25">
      <c r="A66" s="81"/>
      <c r="B66" s="32" t="s">
        <v>52</v>
      </c>
      <c r="C66" s="76"/>
      <c r="D66" s="34" t="s">
        <v>14</v>
      </c>
      <c r="E66" s="34" t="s">
        <v>11</v>
      </c>
      <c r="F66" s="34" t="s">
        <v>78</v>
      </c>
      <c r="G66" s="34" t="s">
        <v>53</v>
      </c>
      <c r="H66" s="45">
        <v>376.8</v>
      </c>
      <c r="I66" s="49"/>
      <c r="J66" s="53">
        <f>I66+H66</f>
        <v>376.8</v>
      </c>
    </row>
    <row r="67" spans="1:10" ht="71.25" customHeight="1" x14ac:dyDescent="0.25">
      <c r="A67" s="79">
        <v>8</v>
      </c>
      <c r="B67" s="28" t="s">
        <v>31</v>
      </c>
      <c r="C67" s="74" t="s">
        <v>13</v>
      </c>
      <c r="D67" s="23"/>
      <c r="E67" s="23"/>
      <c r="F67" s="23" t="s">
        <v>99</v>
      </c>
      <c r="G67" s="22"/>
      <c r="H67" s="55">
        <f>H70+H68+H72</f>
        <v>991.77933000000007</v>
      </c>
      <c r="I67" s="47">
        <f>I68+I70+I72</f>
        <v>0</v>
      </c>
      <c r="J67" s="55">
        <f>J68+J70+J72</f>
        <v>991.77933000000007</v>
      </c>
    </row>
    <row r="68" spans="1:10" x14ac:dyDescent="0.25">
      <c r="A68" s="80"/>
      <c r="B68" s="36" t="s">
        <v>54</v>
      </c>
      <c r="C68" s="75"/>
      <c r="D68" s="38" t="s">
        <v>14</v>
      </c>
      <c r="E68" s="38" t="s">
        <v>27</v>
      </c>
      <c r="F68" s="38" t="s">
        <v>33</v>
      </c>
      <c r="G68" s="38" t="s">
        <v>32</v>
      </c>
      <c r="H68" s="54">
        <f>H69</f>
        <v>374.67932999999999</v>
      </c>
      <c r="I68" s="48">
        <f>I69</f>
        <v>0</v>
      </c>
      <c r="J68" s="54">
        <f>J69</f>
        <v>374.67932999999999</v>
      </c>
    </row>
    <row r="69" spans="1:10" ht="45" x14ac:dyDescent="0.25">
      <c r="A69" s="80"/>
      <c r="B69" s="39" t="s">
        <v>52</v>
      </c>
      <c r="C69" s="75"/>
      <c r="D69" s="40" t="s">
        <v>14</v>
      </c>
      <c r="E69" s="40" t="s">
        <v>27</v>
      </c>
      <c r="F69" s="40" t="s">
        <v>33</v>
      </c>
      <c r="G69" s="40" t="s">
        <v>53</v>
      </c>
      <c r="H69" s="51">
        <v>374.67932999999999</v>
      </c>
      <c r="I69" s="49">
        <v>0</v>
      </c>
      <c r="J69" s="53">
        <f>I69+H69</f>
        <v>374.67932999999999</v>
      </c>
    </row>
    <row r="70" spans="1:10" x14ac:dyDescent="0.25">
      <c r="A70" s="80"/>
      <c r="B70" s="36" t="s">
        <v>54</v>
      </c>
      <c r="C70" s="75"/>
      <c r="D70" s="38" t="s">
        <v>14</v>
      </c>
      <c r="E70" s="38" t="s">
        <v>27</v>
      </c>
      <c r="F70" s="38" t="s">
        <v>79</v>
      </c>
      <c r="G70" s="38" t="s">
        <v>32</v>
      </c>
      <c r="H70" s="54">
        <f>H71</f>
        <v>539.1</v>
      </c>
      <c r="I70" s="48">
        <f>I71</f>
        <v>0</v>
      </c>
      <c r="J70" s="54">
        <f>J71</f>
        <v>539.1</v>
      </c>
    </row>
    <row r="71" spans="1:10" ht="48" customHeight="1" x14ac:dyDescent="0.25">
      <c r="A71" s="81"/>
      <c r="B71" s="39" t="s">
        <v>52</v>
      </c>
      <c r="C71" s="75"/>
      <c r="D71" s="40" t="s">
        <v>14</v>
      </c>
      <c r="E71" s="40" t="s">
        <v>27</v>
      </c>
      <c r="F71" s="40" t="s">
        <v>79</v>
      </c>
      <c r="G71" s="40" t="s">
        <v>53</v>
      </c>
      <c r="H71" s="51">
        <v>539.1</v>
      </c>
      <c r="I71" s="49">
        <v>0</v>
      </c>
      <c r="J71" s="53">
        <f>I71+H71</f>
        <v>539.1</v>
      </c>
    </row>
    <row r="72" spans="1:10" ht="48" customHeight="1" x14ac:dyDescent="0.25">
      <c r="A72" s="79">
        <v>9</v>
      </c>
      <c r="B72" s="39" t="s">
        <v>110</v>
      </c>
      <c r="C72" s="75"/>
      <c r="D72" s="38" t="s">
        <v>14</v>
      </c>
      <c r="E72" s="38" t="s">
        <v>27</v>
      </c>
      <c r="F72" s="38" t="s">
        <v>111</v>
      </c>
      <c r="G72" s="38" t="s">
        <v>32</v>
      </c>
      <c r="H72" s="54">
        <f>H73</f>
        <v>78</v>
      </c>
      <c r="I72" s="48">
        <f>I73</f>
        <v>0</v>
      </c>
      <c r="J72" s="54">
        <f>J73</f>
        <v>78</v>
      </c>
    </row>
    <row r="73" spans="1:10" ht="48" customHeight="1" x14ac:dyDescent="0.25">
      <c r="A73" s="80"/>
      <c r="B73" s="39" t="s">
        <v>52</v>
      </c>
      <c r="C73" s="76"/>
      <c r="D73" s="40" t="s">
        <v>14</v>
      </c>
      <c r="E73" s="40" t="s">
        <v>27</v>
      </c>
      <c r="F73" s="40" t="s">
        <v>112</v>
      </c>
      <c r="G73" s="40" t="s">
        <v>53</v>
      </c>
      <c r="H73" s="51">
        <v>78</v>
      </c>
      <c r="I73" s="49">
        <v>0</v>
      </c>
      <c r="J73" s="53">
        <f>I73+H73</f>
        <v>78</v>
      </c>
    </row>
    <row r="74" spans="1:10" ht="54" customHeight="1" x14ac:dyDescent="0.25">
      <c r="A74" s="80"/>
      <c r="B74" s="30" t="s">
        <v>43</v>
      </c>
      <c r="C74" s="74" t="s">
        <v>13</v>
      </c>
      <c r="D74" s="23"/>
      <c r="E74" s="23"/>
      <c r="F74" s="23" t="s">
        <v>83</v>
      </c>
      <c r="G74" s="22"/>
      <c r="H74" s="55">
        <f>H75+H79+H77+H81</f>
        <v>1979.3252500000001</v>
      </c>
      <c r="I74" s="55">
        <f>I75+I79+I77+I81</f>
        <v>11917.375400000001</v>
      </c>
      <c r="J74" s="55">
        <f>J75+J79+J77+J81</f>
        <v>13896.700649999999</v>
      </c>
    </row>
    <row r="75" spans="1:10" ht="18.75" customHeight="1" x14ac:dyDescent="0.25">
      <c r="A75" s="80"/>
      <c r="B75" s="36" t="s">
        <v>54</v>
      </c>
      <c r="C75" s="75"/>
      <c r="D75" s="38" t="s">
        <v>17</v>
      </c>
      <c r="E75" s="38" t="s">
        <v>7</v>
      </c>
      <c r="F75" s="38" t="s">
        <v>82</v>
      </c>
      <c r="G75" s="38" t="s">
        <v>32</v>
      </c>
      <c r="H75" s="54">
        <f>H76</f>
        <v>100</v>
      </c>
      <c r="I75" s="48">
        <f>I76</f>
        <v>0</v>
      </c>
      <c r="J75" s="54">
        <f>J76</f>
        <v>100</v>
      </c>
    </row>
    <row r="76" spans="1:10" ht="49.5" customHeight="1" x14ac:dyDescent="0.25">
      <c r="A76" s="80"/>
      <c r="B76" s="39" t="s">
        <v>52</v>
      </c>
      <c r="C76" s="75"/>
      <c r="D76" s="40" t="s">
        <v>17</v>
      </c>
      <c r="E76" s="40" t="s">
        <v>7</v>
      </c>
      <c r="F76" s="40" t="s">
        <v>82</v>
      </c>
      <c r="G76" s="40" t="s">
        <v>53</v>
      </c>
      <c r="H76" s="51">
        <v>100</v>
      </c>
      <c r="I76" s="49"/>
      <c r="J76" s="53">
        <f>I76+H76</f>
        <v>100</v>
      </c>
    </row>
    <row r="77" spans="1:10" ht="49.5" customHeight="1" x14ac:dyDescent="0.25">
      <c r="A77" s="80"/>
      <c r="B77" s="36" t="s">
        <v>113</v>
      </c>
      <c r="C77" s="75"/>
      <c r="D77" s="38" t="s">
        <v>17</v>
      </c>
      <c r="E77" s="38" t="s">
        <v>7</v>
      </c>
      <c r="F77" s="38" t="s">
        <v>115</v>
      </c>
      <c r="G77" s="38" t="s">
        <v>117</v>
      </c>
      <c r="H77" s="54">
        <f>H78</f>
        <v>0</v>
      </c>
      <c r="I77" s="48">
        <f>I78</f>
        <v>7502</v>
      </c>
      <c r="J77" s="54">
        <f>J78</f>
        <v>7502</v>
      </c>
    </row>
    <row r="78" spans="1:10" ht="49.5" customHeight="1" x14ac:dyDescent="0.25">
      <c r="A78" s="80"/>
      <c r="B78" s="39" t="s">
        <v>114</v>
      </c>
      <c r="C78" s="75"/>
      <c r="D78" s="40" t="s">
        <v>17</v>
      </c>
      <c r="E78" s="40" t="s">
        <v>7</v>
      </c>
      <c r="F78" s="40" t="s">
        <v>115</v>
      </c>
      <c r="G78" s="40" t="s">
        <v>116</v>
      </c>
      <c r="H78" s="53">
        <v>0</v>
      </c>
      <c r="I78" s="49">
        <v>7502</v>
      </c>
      <c r="J78" s="53">
        <f>H78+I78</f>
        <v>7502</v>
      </c>
    </row>
    <row r="79" spans="1:10" ht="19.5" customHeight="1" x14ac:dyDescent="0.25">
      <c r="A79" s="80"/>
      <c r="B79" s="36" t="s">
        <v>54</v>
      </c>
      <c r="C79" s="75"/>
      <c r="D79" s="38" t="s">
        <v>17</v>
      </c>
      <c r="E79" s="38" t="s">
        <v>7</v>
      </c>
      <c r="F79" s="38" t="s">
        <v>84</v>
      </c>
      <c r="G79" s="38" t="s">
        <v>32</v>
      </c>
      <c r="H79" s="54">
        <f>H80</f>
        <v>1879.3252500000001</v>
      </c>
      <c r="I79" s="48">
        <f>I80</f>
        <v>4379.3753999999999</v>
      </c>
      <c r="J79" s="54">
        <f>J80</f>
        <v>6258.7006499999998</v>
      </c>
    </row>
    <row r="80" spans="1:10" ht="45" x14ac:dyDescent="0.25">
      <c r="A80" s="80"/>
      <c r="B80" s="39" t="s">
        <v>52</v>
      </c>
      <c r="C80" s="75"/>
      <c r="D80" s="40" t="s">
        <v>17</v>
      </c>
      <c r="E80" s="40" t="s">
        <v>7</v>
      </c>
      <c r="F80" s="40" t="s">
        <v>84</v>
      </c>
      <c r="G80" s="40" t="s">
        <v>53</v>
      </c>
      <c r="H80" s="53">
        <v>1879.3252500000001</v>
      </c>
      <c r="I80" s="49">
        <f>2765.6244+1649.751-36</f>
        <v>4379.3753999999999</v>
      </c>
      <c r="J80" s="53">
        <f>H80+I80</f>
        <v>6258.7006499999998</v>
      </c>
    </row>
    <row r="81" spans="1:10" ht="45" x14ac:dyDescent="0.25">
      <c r="A81" s="80"/>
      <c r="B81" s="36" t="s">
        <v>118</v>
      </c>
      <c r="C81" s="75"/>
      <c r="D81" s="38" t="s">
        <v>17</v>
      </c>
      <c r="E81" s="38" t="s">
        <v>7</v>
      </c>
      <c r="F81" s="38" t="s">
        <v>84</v>
      </c>
      <c r="G81" s="38" t="s">
        <v>117</v>
      </c>
      <c r="H81" s="54">
        <f>H82</f>
        <v>0</v>
      </c>
      <c r="I81" s="48">
        <f>I82</f>
        <v>36</v>
      </c>
      <c r="J81" s="54">
        <f>J82</f>
        <v>36</v>
      </c>
    </row>
    <row r="82" spans="1:10" ht="45" x14ac:dyDescent="0.25">
      <c r="A82" s="80"/>
      <c r="B82" s="39" t="s">
        <v>114</v>
      </c>
      <c r="C82" s="76"/>
      <c r="D82" s="40" t="s">
        <v>17</v>
      </c>
      <c r="E82" s="40" t="s">
        <v>7</v>
      </c>
      <c r="F82" s="40" t="s">
        <v>84</v>
      </c>
      <c r="G82" s="40" t="s">
        <v>116</v>
      </c>
      <c r="H82" s="53">
        <v>0</v>
      </c>
      <c r="I82" s="49">
        <v>36</v>
      </c>
      <c r="J82" s="53">
        <f>H82+I82</f>
        <v>36</v>
      </c>
    </row>
    <row r="83" spans="1:10" ht="71.25" x14ac:dyDescent="0.25">
      <c r="A83" s="85">
        <v>10</v>
      </c>
      <c r="B83" s="28" t="s">
        <v>44</v>
      </c>
      <c r="C83" s="74" t="s">
        <v>13</v>
      </c>
      <c r="D83" s="23"/>
      <c r="E83" s="23"/>
      <c r="F83" s="23" t="s">
        <v>89</v>
      </c>
      <c r="G83" s="22"/>
      <c r="H83" s="55">
        <f>H84+H86+H94+H88+H90+H92</f>
        <v>12260</v>
      </c>
      <c r="I83" s="47">
        <f>I84+I86+I94+I88+I90+I92</f>
        <v>15323.814039999999</v>
      </c>
      <c r="J83" s="55">
        <f>J84+J86+J88+J90+J92+J94</f>
        <v>27583.814039999997</v>
      </c>
    </row>
    <row r="84" spans="1:10" ht="90" x14ac:dyDescent="0.25">
      <c r="A84" s="85"/>
      <c r="B84" s="56" t="s">
        <v>85</v>
      </c>
      <c r="C84" s="75"/>
      <c r="D84" s="66" t="s">
        <v>17</v>
      </c>
      <c r="E84" s="66" t="s">
        <v>10</v>
      </c>
      <c r="F84" s="67" t="s">
        <v>87</v>
      </c>
      <c r="G84" s="67" t="s">
        <v>32</v>
      </c>
      <c r="H84" s="68">
        <f>H85</f>
        <v>1500</v>
      </c>
      <c r="I84" s="69">
        <f>I85</f>
        <v>0</v>
      </c>
      <c r="J84" s="68">
        <f>J85</f>
        <v>1500</v>
      </c>
    </row>
    <row r="85" spans="1:10" ht="45" x14ac:dyDescent="0.25">
      <c r="A85" s="85"/>
      <c r="B85" s="39" t="s">
        <v>52</v>
      </c>
      <c r="C85" s="75"/>
      <c r="D85" s="27" t="s">
        <v>17</v>
      </c>
      <c r="E85" s="27" t="s">
        <v>10</v>
      </c>
      <c r="F85" s="40" t="s">
        <v>87</v>
      </c>
      <c r="G85" s="40" t="s">
        <v>53</v>
      </c>
      <c r="H85" s="53">
        <v>1500</v>
      </c>
      <c r="I85" s="49"/>
      <c r="J85" s="53">
        <f>I85+H85</f>
        <v>1500</v>
      </c>
    </row>
    <row r="86" spans="1:10" ht="90" x14ac:dyDescent="0.25">
      <c r="A86" s="85"/>
      <c r="B86" s="56" t="s">
        <v>86</v>
      </c>
      <c r="C86" s="75"/>
      <c r="D86" s="66" t="s">
        <v>17</v>
      </c>
      <c r="E86" s="66" t="s">
        <v>10</v>
      </c>
      <c r="F86" s="67" t="s">
        <v>88</v>
      </c>
      <c r="G86" s="67" t="s">
        <v>32</v>
      </c>
      <c r="H86" s="68">
        <f>H87</f>
        <v>1500</v>
      </c>
      <c r="I86" s="69">
        <f>I87</f>
        <v>0</v>
      </c>
      <c r="J86" s="68">
        <f>J87</f>
        <v>1500</v>
      </c>
    </row>
    <row r="87" spans="1:10" ht="45" x14ac:dyDescent="0.25">
      <c r="A87" s="85"/>
      <c r="B87" s="32" t="s">
        <v>52</v>
      </c>
      <c r="C87" s="75"/>
      <c r="D87" s="27" t="s">
        <v>17</v>
      </c>
      <c r="E87" s="27" t="s">
        <v>10</v>
      </c>
      <c r="F87" s="40" t="s">
        <v>88</v>
      </c>
      <c r="G87" s="40" t="s">
        <v>53</v>
      </c>
      <c r="H87" s="53">
        <v>1500</v>
      </c>
      <c r="I87" s="49"/>
      <c r="J87" s="53">
        <f>I87+H87</f>
        <v>1500</v>
      </c>
    </row>
    <row r="88" spans="1:10" ht="30" x14ac:dyDescent="0.25">
      <c r="A88" s="85"/>
      <c r="B88" s="56" t="s">
        <v>119</v>
      </c>
      <c r="C88" s="75"/>
      <c r="D88" s="66" t="s">
        <v>17</v>
      </c>
      <c r="E88" s="66" t="s">
        <v>10</v>
      </c>
      <c r="F88" s="67" t="s">
        <v>121</v>
      </c>
      <c r="G88" s="67" t="s">
        <v>32</v>
      </c>
      <c r="H88" s="70">
        <f>H89</f>
        <v>0</v>
      </c>
      <c r="I88" s="70">
        <f>I89</f>
        <v>615.21504000000004</v>
      </c>
      <c r="J88" s="70">
        <f>J89</f>
        <v>615.21504000000004</v>
      </c>
    </row>
    <row r="89" spans="1:10" ht="45" x14ac:dyDescent="0.25">
      <c r="A89" s="85"/>
      <c r="B89" s="32" t="s">
        <v>52</v>
      </c>
      <c r="C89" s="75"/>
      <c r="D89" s="27" t="s">
        <v>17</v>
      </c>
      <c r="E89" s="27" t="s">
        <v>10</v>
      </c>
      <c r="F89" s="40" t="s">
        <v>121</v>
      </c>
      <c r="G89" s="40" t="s">
        <v>53</v>
      </c>
      <c r="H89" s="51">
        <v>0</v>
      </c>
      <c r="I89" s="51">
        <f>388.8+226.41504</f>
        <v>615.21504000000004</v>
      </c>
      <c r="J89" s="51">
        <f>I89+H89</f>
        <v>615.21504000000004</v>
      </c>
    </row>
    <row r="90" spans="1:10" x14ac:dyDescent="0.25">
      <c r="A90" s="85"/>
      <c r="B90" s="56" t="s">
        <v>120</v>
      </c>
      <c r="C90" s="75"/>
      <c r="D90" s="66" t="s">
        <v>17</v>
      </c>
      <c r="E90" s="66" t="s">
        <v>10</v>
      </c>
      <c r="F90" s="67" t="s">
        <v>122</v>
      </c>
      <c r="G90" s="67" t="s">
        <v>32</v>
      </c>
      <c r="H90" s="70">
        <f>H91</f>
        <v>0</v>
      </c>
      <c r="I90" s="70">
        <f>I91</f>
        <v>4766.45</v>
      </c>
      <c r="J90" s="70">
        <f>J91</f>
        <v>4766.45</v>
      </c>
    </row>
    <row r="91" spans="1:10" ht="45" x14ac:dyDescent="0.25">
      <c r="A91" s="85"/>
      <c r="B91" s="32" t="s">
        <v>52</v>
      </c>
      <c r="C91" s="75"/>
      <c r="D91" s="27" t="s">
        <v>17</v>
      </c>
      <c r="E91" s="27" t="s">
        <v>10</v>
      </c>
      <c r="F91" s="40" t="s">
        <v>122</v>
      </c>
      <c r="G91" s="40" t="s">
        <v>53</v>
      </c>
      <c r="H91" s="51">
        <v>0</v>
      </c>
      <c r="I91" s="51">
        <v>4766.45</v>
      </c>
      <c r="J91" s="51">
        <f>I91+H91</f>
        <v>4766.45</v>
      </c>
    </row>
    <row r="92" spans="1:10" x14ac:dyDescent="0.25">
      <c r="A92" s="85"/>
      <c r="B92" s="56" t="s">
        <v>54</v>
      </c>
      <c r="C92" s="75"/>
      <c r="D92" s="67" t="s">
        <v>17</v>
      </c>
      <c r="E92" s="67" t="s">
        <v>10</v>
      </c>
      <c r="F92" s="67" t="s">
        <v>123</v>
      </c>
      <c r="G92" s="67" t="s">
        <v>32</v>
      </c>
      <c r="H92" s="70">
        <f t="shared" ref="H92:J92" si="2">H93</f>
        <v>0</v>
      </c>
      <c r="I92" s="70">
        <f t="shared" si="2"/>
        <v>9942.1489999999994</v>
      </c>
      <c r="J92" s="70">
        <f t="shared" si="2"/>
        <v>9942.1489999999994</v>
      </c>
    </row>
    <row r="93" spans="1:10" ht="45" x14ac:dyDescent="0.25">
      <c r="A93" s="85"/>
      <c r="B93" s="32" t="s">
        <v>52</v>
      </c>
      <c r="C93" s="75"/>
      <c r="D93" s="34" t="s">
        <v>17</v>
      </c>
      <c r="E93" s="34" t="s">
        <v>10</v>
      </c>
      <c r="F93" s="34" t="s">
        <v>123</v>
      </c>
      <c r="G93" s="34" t="s">
        <v>53</v>
      </c>
      <c r="H93" s="45">
        <v>0</v>
      </c>
      <c r="I93" s="45">
        <f>8425.85448+347.8822+1168.41232</f>
        <v>9942.1489999999994</v>
      </c>
      <c r="J93" s="45">
        <f>I93+H93</f>
        <v>9942.1489999999994</v>
      </c>
    </row>
    <row r="94" spans="1:10" x14ac:dyDescent="0.25">
      <c r="A94" s="85"/>
      <c r="B94" s="56" t="s">
        <v>54</v>
      </c>
      <c r="C94" s="75"/>
      <c r="D94" s="66" t="s">
        <v>17</v>
      </c>
      <c r="E94" s="66" t="s">
        <v>10</v>
      </c>
      <c r="F94" s="67" t="s">
        <v>90</v>
      </c>
      <c r="G94" s="67" t="s">
        <v>32</v>
      </c>
      <c r="H94" s="68">
        <f>H95</f>
        <v>9260</v>
      </c>
      <c r="I94" s="69">
        <f>I95</f>
        <v>0</v>
      </c>
      <c r="J94" s="68">
        <f>J95</f>
        <v>9260</v>
      </c>
    </row>
    <row r="95" spans="1:10" ht="45" x14ac:dyDescent="0.25">
      <c r="A95" s="85"/>
      <c r="B95" s="32" t="s">
        <v>52</v>
      </c>
      <c r="C95" s="76"/>
      <c r="D95" s="27" t="s">
        <v>17</v>
      </c>
      <c r="E95" s="27" t="s">
        <v>10</v>
      </c>
      <c r="F95" s="34" t="s">
        <v>90</v>
      </c>
      <c r="G95" s="34" t="s">
        <v>53</v>
      </c>
      <c r="H95" s="53">
        <v>9260</v>
      </c>
      <c r="I95" s="49"/>
      <c r="J95" s="53">
        <f>I95+H95</f>
        <v>9260</v>
      </c>
    </row>
    <row r="96" spans="1:10" ht="57.75" x14ac:dyDescent="0.25">
      <c r="A96" s="79">
        <v>11</v>
      </c>
      <c r="B96" s="30" t="s">
        <v>39</v>
      </c>
      <c r="C96" s="74" t="s">
        <v>13</v>
      </c>
      <c r="D96" s="23"/>
      <c r="E96" s="23"/>
      <c r="F96" s="23" t="s">
        <v>92</v>
      </c>
      <c r="G96" s="21"/>
      <c r="H96" s="55">
        <f>H97+H99+H101</f>
        <v>366.87714999999997</v>
      </c>
      <c r="I96" s="47">
        <f>I97+I99+I101</f>
        <v>0</v>
      </c>
      <c r="J96" s="55">
        <f>J97+J99+J101</f>
        <v>366.87714999999997</v>
      </c>
    </row>
    <row r="97" spans="1:10" ht="30.75" customHeight="1" x14ac:dyDescent="0.25">
      <c r="A97" s="80"/>
      <c r="B97" s="71" t="s">
        <v>54</v>
      </c>
      <c r="C97" s="75"/>
      <c r="D97" s="66" t="s">
        <v>18</v>
      </c>
      <c r="E97" s="66" t="s">
        <v>18</v>
      </c>
      <c r="F97" s="67" t="s">
        <v>91</v>
      </c>
      <c r="G97" s="67" t="s">
        <v>32</v>
      </c>
      <c r="H97" s="68">
        <f>H98</f>
        <v>121.306</v>
      </c>
      <c r="I97" s="69">
        <f>I98</f>
        <v>-3.6059999999999999</v>
      </c>
      <c r="J97" s="68">
        <f>J98</f>
        <v>117.7</v>
      </c>
    </row>
    <row r="98" spans="1:10" ht="44.25" customHeight="1" x14ac:dyDescent="0.25">
      <c r="A98" s="80"/>
      <c r="B98" s="36" t="s">
        <v>52</v>
      </c>
      <c r="C98" s="75"/>
      <c r="D98" s="27" t="s">
        <v>18</v>
      </c>
      <c r="E98" s="27" t="s">
        <v>18</v>
      </c>
      <c r="F98" s="34" t="s">
        <v>91</v>
      </c>
      <c r="G98" s="34" t="s">
        <v>53</v>
      </c>
      <c r="H98" s="45">
        <v>121.306</v>
      </c>
      <c r="I98" s="49">
        <v>-3.6059999999999999</v>
      </c>
      <c r="J98" s="53">
        <f>I98+H98</f>
        <v>117.7</v>
      </c>
    </row>
    <row r="99" spans="1:10" ht="34.5" customHeight="1" x14ac:dyDescent="0.25">
      <c r="A99" s="80"/>
      <c r="B99" s="71" t="s">
        <v>54</v>
      </c>
      <c r="C99" s="75"/>
      <c r="D99" s="67" t="s">
        <v>18</v>
      </c>
      <c r="E99" s="67" t="s">
        <v>18</v>
      </c>
      <c r="F99" s="67" t="s">
        <v>94</v>
      </c>
      <c r="G99" s="67" t="s">
        <v>41</v>
      </c>
      <c r="H99" s="68">
        <f>H100</f>
        <v>225.57114999999999</v>
      </c>
      <c r="I99" s="69">
        <f>I100</f>
        <v>0</v>
      </c>
      <c r="J99" s="68">
        <f>J100</f>
        <v>225.57114999999999</v>
      </c>
    </row>
    <row r="100" spans="1:10" ht="34.5" customHeight="1" x14ac:dyDescent="0.25">
      <c r="A100" s="80"/>
      <c r="B100" s="32" t="s">
        <v>93</v>
      </c>
      <c r="C100" s="75"/>
      <c r="D100" s="34" t="s">
        <v>18</v>
      </c>
      <c r="E100" s="34" t="s">
        <v>18</v>
      </c>
      <c r="F100" s="34" t="s">
        <v>94</v>
      </c>
      <c r="G100" s="34" t="s">
        <v>95</v>
      </c>
      <c r="H100" s="45">
        <v>225.57114999999999</v>
      </c>
      <c r="I100" s="49"/>
      <c r="J100" s="53">
        <f>I100+H100</f>
        <v>225.57114999999999</v>
      </c>
    </row>
    <row r="101" spans="1:10" x14ac:dyDescent="0.25">
      <c r="A101" s="80"/>
      <c r="B101" s="71" t="s">
        <v>54</v>
      </c>
      <c r="C101" s="75"/>
      <c r="D101" s="66" t="s">
        <v>18</v>
      </c>
      <c r="E101" s="66" t="s">
        <v>18</v>
      </c>
      <c r="F101" s="67" t="s">
        <v>94</v>
      </c>
      <c r="G101" s="67" t="s">
        <v>32</v>
      </c>
      <c r="H101" s="68">
        <f>H102</f>
        <v>20</v>
      </c>
      <c r="I101" s="69">
        <f>I102</f>
        <v>3.6059999999999999</v>
      </c>
      <c r="J101" s="68">
        <f>J102</f>
        <v>23.606000000000002</v>
      </c>
    </row>
    <row r="102" spans="1:10" ht="45" x14ac:dyDescent="0.25">
      <c r="A102" s="81"/>
      <c r="B102" s="32" t="s">
        <v>52</v>
      </c>
      <c r="C102" s="76"/>
      <c r="D102" s="27" t="s">
        <v>18</v>
      </c>
      <c r="E102" s="27" t="s">
        <v>18</v>
      </c>
      <c r="F102" s="34" t="s">
        <v>94</v>
      </c>
      <c r="G102" s="34" t="s">
        <v>53</v>
      </c>
      <c r="H102" s="53">
        <v>20</v>
      </c>
      <c r="I102" s="49">
        <v>3.6059999999999999</v>
      </c>
      <c r="J102" s="53">
        <f>I102+H102</f>
        <v>23.606000000000002</v>
      </c>
    </row>
    <row r="103" spans="1:10" ht="45.75" customHeight="1" x14ac:dyDescent="0.25">
      <c r="A103" s="79">
        <v>12</v>
      </c>
      <c r="B103" s="28" t="s">
        <v>45</v>
      </c>
      <c r="C103" s="74" t="s">
        <v>13</v>
      </c>
      <c r="D103" s="23"/>
      <c r="E103" s="23"/>
      <c r="F103" s="23" t="s">
        <v>98</v>
      </c>
      <c r="G103" s="22"/>
      <c r="H103" s="55">
        <f t="shared" ref="H103:J104" si="3">H104</f>
        <v>18864.451000000001</v>
      </c>
      <c r="I103" s="47">
        <f t="shared" si="3"/>
        <v>2088.89183</v>
      </c>
      <c r="J103" s="55">
        <f t="shared" si="3"/>
        <v>20953.342830000001</v>
      </c>
    </row>
    <row r="104" spans="1:10" ht="82.5" customHeight="1" x14ac:dyDescent="0.25">
      <c r="A104" s="80"/>
      <c r="B104" s="5" t="s">
        <v>46</v>
      </c>
      <c r="C104" s="75"/>
      <c r="D104" s="25" t="s">
        <v>29</v>
      </c>
      <c r="E104" s="25" t="s">
        <v>10</v>
      </c>
      <c r="F104" s="25" t="s">
        <v>97</v>
      </c>
      <c r="G104" s="19">
        <v>500</v>
      </c>
      <c r="H104" s="54">
        <f t="shared" si="3"/>
        <v>18864.451000000001</v>
      </c>
      <c r="I104" s="48">
        <f t="shared" si="3"/>
        <v>2088.89183</v>
      </c>
      <c r="J104" s="54">
        <f t="shared" si="3"/>
        <v>20953.342830000001</v>
      </c>
    </row>
    <row r="105" spans="1:10" ht="23.25" customHeight="1" x14ac:dyDescent="0.25">
      <c r="A105" s="81"/>
      <c r="B105" s="32" t="s">
        <v>96</v>
      </c>
      <c r="C105" s="76"/>
      <c r="D105" s="27" t="s">
        <v>29</v>
      </c>
      <c r="E105" s="27" t="s">
        <v>10</v>
      </c>
      <c r="F105" s="34" t="s">
        <v>97</v>
      </c>
      <c r="G105" s="21">
        <v>540</v>
      </c>
      <c r="H105" s="45">
        <f>18913.841-49.39</f>
        <v>18864.451000000001</v>
      </c>
      <c r="I105" s="49">
        <v>2088.89183</v>
      </c>
      <c r="J105" s="53">
        <f>I105+H105</f>
        <v>20953.342830000001</v>
      </c>
    </row>
    <row r="106" spans="1:10" ht="29.25" customHeight="1" x14ac:dyDescent="0.25">
      <c r="A106" s="31"/>
      <c r="B106" s="22" t="s">
        <v>35</v>
      </c>
      <c r="C106" s="31"/>
      <c r="D106" s="44"/>
      <c r="E106" s="44"/>
      <c r="F106" s="31"/>
      <c r="G106" s="31"/>
      <c r="H106" s="55">
        <f>H10+H21+H24+H37+H44+H47+H56+H67+H74+H83+H96+H103</f>
        <v>90738.395829999994</v>
      </c>
      <c r="I106" s="47">
        <f>I103+I96+I83+I74+I67+I56+I47+I44+I37+I24+I21+I10</f>
        <v>29722.930659999998</v>
      </c>
      <c r="J106" s="55">
        <f>J103+J96+J83+J74+J67+J56+J47+J44+J37+J24+J21+J10</f>
        <v>120461.32648999998</v>
      </c>
    </row>
    <row r="111" spans="1:10" ht="18.75" x14ac:dyDescent="0.3">
      <c r="F111" s="2"/>
    </row>
  </sheetData>
  <mergeCells count="30">
    <mergeCell ref="A10:A19"/>
    <mergeCell ref="C24:C36"/>
    <mergeCell ref="C103:C105"/>
    <mergeCell ref="A103:A105"/>
    <mergeCell ref="A96:A102"/>
    <mergeCell ref="C96:C102"/>
    <mergeCell ref="A21:A23"/>
    <mergeCell ref="C83:C95"/>
    <mergeCell ref="C47:C55"/>
    <mergeCell ref="A47:A55"/>
    <mergeCell ref="A67:A71"/>
    <mergeCell ref="C74:C82"/>
    <mergeCell ref="A72:A82"/>
    <mergeCell ref="A83:A95"/>
    <mergeCell ref="D10:E10"/>
    <mergeCell ref="C10:C20"/>
    <mergeCell ref="C67:C73"/>
    <mergeCell ref="F1:H1"/>
    <mergeCell ref="F2:H2"/>
    <mergeCell ref="F3:H3"/>
    <mergeCell ref="F4:H4"/>
    <mergeCell ref="C56:C66"/>
    <mergeCell ref="C21:C23"/>
    <mergeCell ref="A6:H6"/>
    <mergeCell ref="A56:A66"/>
    <mergeCell ref="A24:A36"/>
    <mergeCell ref="C44:C46"/>
    <mergeCell ref="A44:A46"/>
    <mergeCell ref="A37:A43"/>
    <mergeCell ref="C37:C43"/>
  </mergeCells>
  <pageMargins left="0.9055118110236221" right="0.31496062992125984" top="0.74803149606299213" bottom="0.74803149606299213" header="0.31496062992125984" footer="0.31496062992125984"/>
  <pageSetup paperSize="9" scale="58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2018-04-16T11:50:09Z</dcterms:modified>
</cp:coreProperties>
</file>